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tateofmaine-my.sharepoint.com/personal/joshua_p_hasbrouck_maine_gov/Documents/files/guidance/prelim/forms/"/>
    </mc:Choice>
  </mc:AlternateContent>
  <xr:revisionPtr revIDLastSave="1" documentId="13_ncr:1_{0F8B2935-81BF-4767-BDD7-0253235F99CF}" xr6:coauthVersionLast="47" xr6:coauthVersionMax="47" xr10:uidLastSave="{4014742D-34C9-41F7-924C-363C571A4365}"/>
  <bookViews>
    <workbookView xWindow="-110" yWindow="-110" windowWidth="38620" windowHeight="21100" xr2:uid="{70E40AB2-B8F4-4A4C-AEDD-BB7A5E29CAE7}"/>
  </bookViews>
  <sheets>
    <sheet name="Alternative 1" sheetId="3" r:id="rId1"/>
    <sheet name="Instructions" sheetId="4" r:id="rId2"/>
    <sheet name="Backup Information" sheetId="7" r:id="rId3"/>
    <sheet name="Filled Out Example" sheetId="8" r:id="rId4"/>
  </sheets>
  <definedNames>
    <definedName name="_xlnm.Print_Titles" localSheetId="0">'Alternative 1'!$1:$7</definedName>
    <definedName name="_xlnm.Print_Titles" localSheetId="3">'Filled Out Example'!$1:$7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4" i="7" l="1"/>
  <c r="B34" i="7"/>
  <c r="C34" i="7"/>
  <c r="D34" i="7"/>
  <c r="E34" i="7"/>
  <c r="F34" i="7"/>
  <c r="A35" i="7"/>
  <c r="B35" i="7"/>
  <c r="C35" i="7"/>
  <c r="D35" i="7"/>
  <c r="E35" i="7"/>
  <c r="F35" i="7"/>
  <c r="A36" i="7"/>
  <c r="B36" i="7"/>
  <c r="C36" i="7"/>
  <c r="D36" i="7"/>
  <c r="E36" i="7"/>
  <c r="F36" i="7"/>
  <c r="A37" i="7"/>
  <c r="B37" i="7"/>
  <c r="C37" i="7"/>
  <c r="D37" i="7"/>
  <c r="E37" i="7"/>
  <c r="F37" i="7"/>
  <c r="A38" i="7"/>
  <c r="B38" i="7"/>
  <c r="C38" i="7"/>
  <c r="D38" i="7"/>
  <c r="E38" i="7"/>
  <c r="F38" i="7"/>
  <c r="A39" i="7"/>
  <c r="B39" i="7"/>
  <c r="C39" i="7"/>
  <c r="D39" i="7"/>
  <c r="F39" i="7"/>
  <c r="A40" i="7"/>
  <c r="B40" i="7"/>
  <c r="C40" i="7"/>
  <c r="D40" i="7"/>
  <c r="E40" i="7"/>
  <c r="F40" i="7"/>
  <c r="A41" i="7"/>
  <c r="B41" i="7"/>
  <c r="C41" i="7"/>
  <c r="D41" i="7"/>
  <c r="F41" i="7"/>
  <c r="A42" i="7"/>
  <c r="B42" i="7"/>
  <c r="C42" i="7"/>
  <c r="D42" i="7"/>
  <c r="E42" i="7"/>
  <c r="F42" i="7"/>
  <c r="A43" i="7"/>
  <c r="B43" i="7"/>
  <c r="C43" i="7"/>
  <c r="D43" i="7"/>
  <c r="F43" i="7"/>
  <c r="A44" i="7"/>
  <c r="B44" i="7"/>
  <c r="C44" i="7"/>
  <c r="D44" i="7"/>
  <c r="E44" i="7"/>
  <c r="F44" i="7"/>
  <c r="A45" i="7"/>
  <c r="B45" i="7"/>
  <c r="C45" i="7"/>
  <c r="D45" i="7"/>
  <c r="F45" i="7"/>
  <c r="A46" i="7"/>
  <c r="B46" i="7"/>
  <c r="C46" i="7"/>
  <c r="D46" i="7"/>
  <c r="E46" i="7"/>
  <c r="F46" i="7"/>
  <c r="A47" i="7"/>
  <c r="B47" i="7"/>
  <c r="C47" i="7"/>
  <c r="D47" i="7"/>
  <c r="E47" i="7"/>
  <c r="F47" i="7"/>
  <c r="A48" i="7"/>
  <c r="B48" i="7"/>
  <c r="C48" i="7"/>
  <c r="D48" i="7"/>
  <c r="F48" i="7"/>
  <c r="A49" i="7"/>
  <c r="B49" i="7"/>
  <c r="C49" i="7"/>
  <c r="D49" i="7"/>
  <c r="E49" i="7"/>
  <c r="F49" i="7"/>
  <c r="A50" i="7"/>
  <c r="B50" i="7"/>
  <c r="C50" i="7"/>
  <c r="D50" i="7"/>
  <c r="E50" i="7"/>
  <c r="F50" i="7"/>
  <c r="A51" i="7"/>
  <c r="B51" i="7"/>
  <c r="C51" i="7"/>
  <c r="D51" i="7"/>
  <c r="E51" i="7"/>
  <c r="F51" i="7"/>
  <c r="A52" i="7"/>
  <c r="B52" i="7"/>
  <c r="C52" i="7"/>
  <c r="D52" i="7"/>
  <c r="E52" i="7"/>
  <c r="F52" i="7"/>
  <c r="A53" i="7"/>
  <c r="B53" i="7"/>
  <c r="C53" i="7"/>
  <c r="D53" i="7"/>
  <c r="E53" i="7"/>
  <c r="F53" i="7"/>
  <c r="A54" i="7"/>
  <c r="B54" i="7"/>
  <c r="C54" i="7"/>
  <c r="D54" i="7"/>
  <c r="E54" i="7"/>
  <c r="F54" i="7"/>
  <c r="A55" i="7"/>
  <c r="B55" i="7"/>
  <c r="C55" i="7"/>
  <c r="D55" i="7"/>
  <c r="E55" i="7"/>
  <c r="F55" i="7"/>
  <c r="A2" i="7"/>
  <c r="A3" i="7"/>
  <c r="F31" i="8"/>
  <c r="F31" i="3"/>
  <c r="B3" i="7" l="1"/>
  <c r="E4" i="7"/>
  <c r="F4" i="7"/>
  <c r="A5" i="7"/>
  <c r="B5" i="7"/>
  <c r="A8" i="7"/>
  <c r="B8" i="7"/>
  <c r="C8" i="7"/>
  <c r="D8" i="7"/>
  <c r="E8" i="7"/>
  <c r="F8" i="7"/>
  <c r="A9" i="7"/>
  <c r="B9" i="7"/>
  <c r="C9" i="7"/>
  <c r="D9" i="7"/>
  <c r="E9" i="7"/>
  <c r="A10" i="7"/>
  <c r="B10" i="7"/>
  <c r="C10" i="7"/>
  <c r="D10" i="7"/>
  <c r="E10" i="7"/>
  <c r="A11" i="7"/>
  <c r="B11" i="7"/>
  <c r="C11" i="7"/>
  <c r="D11" i="7"/>
  <c r="E11" i="7"/>
  <c r="A12" i="7"/>
  <c r="B12" i="7"/>
  <c r="C12" i="7"/>
  <c r="D12" i="7"/>
  <c r="E12" i="7"/>
  <c r="A13" i="7"/>
  <c r="B13" i="7"/>
  <c r="C13" i="7"/>
  <c r="D13" i="7"/>
  <c r="E13" i="7"/>
  <c r="A14" i="7"/>
  <c r="B14" i="7"/>
  <c r="C14" i="7"/>
  <c r="D14" i="7"/>
  <c r="E14" i="7"/>
  <c r="F14" i="7"/>
  <c r="A15" i="7"/>
  <c r="B15" i="7"/>
  <c r="C15" i="7"/>
  <c r="D15" i="7"/>
  <c r="E15" i="7"/>
  <c r="A16" i="7"/>
  <c r="B16" i="7"/>
  <c r="C16" i="7"/>
  <c r="D16" i="7"/>
  <c r="E16" i="7"/>
  <c r="F16" i="7"/>
  <c r="A17" i="7"/>
  <c r="B17" i="7"/>
  <c r="C17" i="7"/>
  <c r="D17" i="7"/>
  <c r="E17" i="7"/>
  <c r="A18" i="7"/>
  <c r="B18" i="7"/>
  <c r="C18" i="7"/>
  <c r="D18" i="7"/>
  <c r="E18" i="7"/>
  <c r="F18" i="7"/>
  <c r="A19" i="7"/>
  <c r="B19" i="7"/>
  <c r="C19" i="7"/>
  <c r="D19" i="7"/>
  <c r="E19" i="7"/>
  <c r="A20" i="7"/>
  <c r="B20" i="7"/>
  <c r="C20" i="7"/>
  <c r="D20" i="7"/>
  <c r="E20" i="7"/>
  <c r="F20" i="7"/>
  <c r="A21" i="7"/>
  <c r="B21" i="7"/>
  <c r="C21" i="7"/>
  <c r="D21" i="7"/>
  <c r="E21" i="7"/>
  <c r="A22" i="7"/>
  <c r="B22" i="7"/>
  <c r="C22" i="7"/>
  <c r="D22" i="7"/>
  <c r="E22" i="7"/>
  <c r="F22" i="7"/>
  <c r="A23" i="7"/>
  <c r="B23" i="7"/>
  <c r="C23" i="7"/>
  <c r="D23" i="7"/>
  <c r="E23" i="7"/>
  <c r="A24" i="7"/>
  <c r="B24" i="7"/>
  <c r="C24" i="7"/>
  <c r="D24" i="7"/>
  <c r="E24" i="7"/>
  <c r="F24" i="7"/>
  <c r="A25" i="7"/>
  <c r="B25" i="7"/>
  <c r="C25" i="7"/>
  <c r="D25" i="7"/>
  <c r="E25" i="7"/>
  <c r="A26" i="7"/>
  <c r="B26" i="7"/>
  <c r="C26" i="7"/>
  <c r="D26" i="7"/>
  <c r="E26" i="7"/>
  <c r="F26" i="7"/>
  <c r="A27" i="7"/>
  <c r="B27" i="7"/>
  <c r="C27" i="7"/>
  <c r="D27" i="7"/>
  <c r="E27" i="7"/>
  <c r="A28" i="7"/>
  <c r="B28" i="7"/>
  <c r="C28" i="7"/>
  <c r="D28" i="7"/>
  <c r="E28" i="7"/>
  <c r="F28" i="7"/>
  <c r="A29" i="7"/>
  <c r="B29" i="7"/>
  <c r="C29" i="7"/>
  <c r="D29" i="7"/>
  <c r="E29" i="7"/>
  <c r="A30" i="7"/>
  <c r="B30" i="7"/>
  <c r="C30" i="7"/>
  <c r="D30" i="7"/>
  <c r="E30" i="7"/>
  <c r="F30" i="7"/>
  <c r="A31" i="7"/>
  <c r="B31" i="7"/>
  <c r="C31" i="7"/>
  <c r="D31" i="7"/>
  <c r="E31" i="7"/>
  <c r="A32" i="7"/>
  <c r="B32" i="7"/>
  <c r="C32" i="7"/>
  <c r="D32" i="7"/>
  <c r="E32" i="7"/>
  <c r="F32" i="7"/>
  <c r="A33" i="7"/>
  <c r="B33" i="7"/>
  <c r="C33" i="7"/>
  <c r="D33" i="7"/>
  <c r="E33" i="7"/>
  <c r="F33" i="7"/>
  <c r="B2" i="7"/>
  <c r="E2" i="7"/>
  <c r="F36" i="8"/>
  <c r="F35" i="8"/>
  <c r="F34" i="8"/>
  <c r="F33" i="8"/>
  <c r="F32" i="8"/>
  <c r="F30" i="8"/>
  <c r="F29" i="8"/>
  <c r="F28" i="8"/>
  <c r="F27" i="8"/>
  <c r="F26" i="8"/>
  <c r="F25" i="8"/>
  <c r="F24" i="8"/>
  <c r="F23" i="8"/>
  <c r="F22" i="8"/>
  <c r="F21" i="8"/>
  <c r="F20" i="8"/>
  <c r="F19" i="8"/>
  <c r="F18" i="8"/>
  <c r="F17" i="8"/>
  <c r="F16" i="8"/>
  <c r="F15" i="8"/>
  <c r="F14" i="8"/>
  <c r="F13" i="8"/>
  <c r="F12" i="8"/>
  <c r="F11" i="8"/>
  <c r="F10" i="8"/>
  <c r="F9" i="8"/>
  <c r="F8" i="8"/>
  <c r="F2" i="7"/>
  <c r="F8" i="3"/>
  <c r="F9" i="7" s="1"/>
  <c r="F13" i="3"/>
  <c r="F9" i="3"/>
  <c r="F10" i="7" s="1"/>
  <c r="F10" i="3"/>
  <c r="F11" i="7" s="1"/>
  <c r="F11" i="3"/>
  <c r="F12" i="7" s="1"/>
  <c r="F12" i="3"/>
  <c r="F13" i="7" s="1"/>
  <c r="F14" i="3"/>
  <c r="F15" i="7" s="1"/>
  <c r="F15" i="3"/>
  <c r="F16" i="3"/>
  <c r="F17" i="7" s="1"/>
  <c r="F17" i="3"/>
  <c r="F18" i="3"/>
  <c r="F19" i="7" s="1"/>
  <c r="F19" i="3"/>
  <c r="F20" i="3"/>
  <c r="F21" i="7" s="1"/>
  <c r="F21" i="3"/>
  <c r="F22" i="3"/>
  <c r="F23" i="7" s="1"/>
  <c r="F23" i="3"/>
  <c r="F24" i="3"/>
  <c r="F25" i="7" s="1"/>
  <c r="F25" i="3"/>
  <c r="F26" i="3"/>
  <c r="F27" i="7" s="1"/>
  <c r="F27" i="3"/>
  <c r="F28" i="3"/>
  <c r="F29" i="7" s="1"/>
  <c r="F29" i="3"/>
  <c r="F30" i="3"/>
  <c r="F31" i="7" s="1"/>
  <c r="F32" i="3"/>
  <c r="F33" i="3"/>
  <c r="F34" i="3"/>
  <c r="F35" i="3"/>
  <c r="F36" i="3"/>
  <c r="E37" i="8" l="1"/>
  <c r="E38" i="8"/>
  <c r="E39" i="8"/>
  <c r="E39" i="3"/>
  <c r="E38" i="3"/>
  <c r="E39" i="7" s="1"/>
  <c r="E40" i="8" l="1"/>
  <c r="E42" i="8" s="1"/>
  <c r="E37" i="3"/>
  <c r="E44" i="8" l="1"/>
  <c r="E47" i="8"/>
  <c r="E40" i="3"/>
  <c r="E41" i="7" s="1"/>
  <c r="E42" i="3" l="1"/>
  <c r="E43" i="7" s="1"/>
  <c r="E44" i="3"/>
  <c r="E45" i="7" s="1"/>
  <c r="E47" i="3" l="1"/>
  <c r="E48" i="7" s="1"/>
</calcChain>
</file>

<file path=xl/sharedStrings.xml><?xml version="1.0" encoding="utf-8"?>
<sst xmlns="http://schemas.openxmlformats.org/spreadsheetml/2006/main" count="111" uniqueCount="71">
  <si>
    <t>SY</t>
  </si>
  <si>
    <t>LS</t>
  </si>
  <si>
    <t>EA</t>
  </si>
  <si>
    <t>Mobilization</t>
  </si>
  <si>
    <t>Portable concrete barrier</t>
  </si>
  <si>
    <t>LF</t>
  </si>
  <si>
    <t>UN</t>
  </si>
  <si>
    <t>WIN:</t>
  </si>
  <si>
    <t>JPH</t>
  </si>
  <si>
    <t>=</t>
  </si>
  <si>
    <t>Pay Item</t>
  </si>
  <si>
    <t>Description</t>
  </si>
  <si>
    <t>Quantity</t>
  </si>
  <si>
    <t>Unit</t>
  </si>
  <si>
    <t>Unit Price</t>
  </si>
  <si>
    <t>Total Price</t>
  </si>
  <si>
    <t>Project:</t>
  </si>
  <si>
    <t>Estimated by:</t>
  </si>
  <si>
    <t>Date:</t>
  </si>
  <si>
    <t>Description:</t>
  </si>
  <si>
    <t>Total Project Cost</t>
  </si>
  <si>
    <t>Preliminary Engineering</t>
  </si>
  <si>
    <t>Right of Way</t>
  </si>
  <si>
    <t>Construction Engineering</t>
  </si>
  <si>
    <t xml:space="preserve">Other:  </t>
  </si>
  <si>
    <t>Total Construction Cost</t>
  </si>
  <si>
    <t>Miscellaneous (TCPs, Field Office, Etc.)</t>
  </si>
  <si>
    <t>Rehabilitation Contingency</t>
  </si>
  <si>
    <t>N/A</t>
  </si>
  <si>
    <t>Notes</t>
  </si>
  <si>
    <t>Data From Alternative Sheet</t>
  </si>
  <si>
    <t xml:space="preserve">    To add more lines for pay items, use the "insert" command on the row. The top header information will automatically print on every page. Make sure you add enough rows that the entire summary section at the bottom is on the next page, or adjust the page breaks manually.</t>
  </si>
  <si>
    <t xml:space="preserve">    For LS items with reference quantities, estimate with the reference quantities. LS should only be used for true LS items that cannot be broken down such as cofferdams.</t>
  </si>
  <si>
    <t xml:space="preserve">    Estimate for current costs, do not increase prices for future inflation. The Department may periodically make overall program estimates for inflation or bidding environment, so including future projection in individual projects could result in double calculating those.</t>
  </si>
  <si>
    <t xml:space="preserve">    As a general rule, you should not be editing cells with a gray background.</t>
  </si>
  <si>
    <t xml:space="preserve">    The template is designed to print neatly on a single US letter page width. Adjustments to column sizing, text size, or adding additional information in other columns will result in extra pages printing and needing to be deleted.</t>
  </si>
  <si>
    <t>This sheet is intended to be a place to store extra pricing information and details without messing</t>
  </si>
  <si>
    <t>up the print layout of the primary estimate. There may be a better way to make that information</t>
  </si>
  <si>
    <t>available, this sheet is simply one option.</t>
  </si>
  <si>
    <t>The header at the top of a printed page will be the sheet name, so good practice is to put a succinct description of the alternative in the sheet name.</t>
  </si>
  <si>
    <t>CY</t>
  </si>
  <si>
    <t>T</t>
  </si>
  <si>
    <t>Removing existing bridge</t>
  </si>
  <si>
    <t>Removing pavement surface</t>
  </si>
  <si>
    <t>Common excavation</t>
  </si>
  <si>
    <t>Disposal of special waste</t>
  </si>
  <si>
    <t>Granular borrow</t>
  </si>
  <si>
    <t>Special fill</t>
  </si>
  <si>
    <t>ASCG</t>
  </si>
  <si>
    <t>HMA surface</t>
  </si>
  <si>
    <t>HMA base</t>
  </si>
  <si>
    <t>Temporary pavement</t>
  </si>
  <si>
    <t>Waterproofing membrance</t>
  </si>
  <si>
    <t>Temporay Bridge</t>
  </si>
  <si>
    <t>Cofferdam</t>
  </si>
  <si>
    <t>Crash cushions</t>
  </si>
  <si>
    <t>Precast concrete box culvert</t>
  </si>
  <si>
    <t>31" Guardrail</t>
  </si>
  <si>
    <t>Guardrail flared terminal</t>
  </si>
  <si>
    <t>Plain riprap</t>
  </si>
  <si>
    <t>Heavy riprap</t>
  </si>
  <si>
    <t>Stream channel rock</t>
  </si>
  <si>
    <t>Streambed rock features</t>
  </si>
  <si>
    <t>Temporary traffic signal</t>
  </si>
  <si>
    <t>Jackson, Great Farm Bridge #3128</t>
  </si>
  <si>
    <t>Replace single span concrete slab bridge with precast box culvert</t>
  </si>
  <si>
    <t xml:space="preserve">    The pay items that should be considered "miscellaneous" can vary from project to project based on quantities and costs. Example pay items that are frequently categorized that way include tack coat, concrete protective coating, loam and seeding/mulch, striping, hourly rental items, traffic control items (other than message boards and traffic lights), field office, and erosion control.</t>
  </si>
  <si>
    <t xml:space="preserve">    The intention is to include all pay items with a significant cost and trying to capture roughly 80% of total project costs in pay items. The remaining 20% will be in mobilization and miscellaneous. The default template shows 25% for misc. and mob since the math is done on a partial sum instead of the total amount. Do not change these percentages without first discussing the correct adjustment with the Senior Structural Engineer.</t>
  </si>
  <si>
    <t>Only rehabilitation projects and very complex projects may contain contingency. Standard projects shall not use a contingency line.</t>
  </si>
  <si>
    <t>Evaluate whether the PE number based on the default 10% is reasonable for  the project.</t>
  </si>
  <si>
    <t>[mitigation, incentives, contingency, etc. - replace or delete this 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</si>
</sst>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0000.00"/>
    <numFmt numFmtId="165" formatCode="_([$$-409]* #,##0.00_);_([$$-409]* \(#,##0.00\);_([$$-409]* &quot;-&quot;??_);_(@_)"/>
    <numFmt numFmtId="166" formatCode="_([$$-409]* #,##0_);_([$$-409]* \(#,##0\);_([$$-409]* &quot;-&quot;??_);_(@_)"/>
    <numFmt numFmtId="167" formatCode="000.00???"/>
    <numFmt numFmtId="168" formatCode="&quot;$&quot;#,##0"/>
  </numFmts>
  <fonts count="12" x14ac:knownFonts="1">
    <font>
      <sz val="11"/>
      <color theme="1"/>
      <name val="Segoe UI"/>
      <family val="2"/>
    </font>
    <font>
      <sz val="11"/>
      <color theme="1"/>
      <name val="Segoe UI"/>
      <family val="2"/>
    </font>
    <font>
      <b/>
      <sz val="11"/>
      <color theme="1"/>
      <name val="Segoe UI"/>
      <family val="2"/>
    </font>
    <font>
      <sz val="10"/>
      <color theme="1"/>
      <name val="Segoe UI"/>
      <family val="2"/>
    </font>
    <font>
      <b/>
      <sz val="9"/>
      <color theme="1"/>
      <name val="Segoe UI"/>
      <family val="2"/>
    </font>
    <font>
      <sz val="9"/>
      <color theme="1"/>
      <name val="Segoe UI"/>
      <family val="2"/>
    </font>
    <font>
      <b/>
      <sz val="10"/>
      <color theme="1"/>
      <name val="Segoe UI"/>
      <family val="2"/>
    </font>
    <font>
      <i/>
      <sz val="10"/>
      <color theme="1"/>
      <name val="Segoe UI"/>
      <family val="2"/>
    </font>
    <font>
      <strike/>
      <sz val="10"/>
      <color theme="1"/>
      <name val="Segoe UI"/>
      <family val="2"/>
    </font>
    <font>
      <b/>
      <sz val="11"/>
      <color rgb="FFC00000"/>
      <name val="Segoe UI"/>
      <family val="2"/>
    </font>
    <font>
      <i/>
      <sz val="11"/>
      <color rgb="FFC00000"/>
      <name val="Segoe UI"/>
      <family val="2"/>
    </font>
    <font>
      <sz val="10"/>
      <name val="Arial"/>
      <family val="2"/>
    </font>
  </fonts>
  <fills count="4">
    <fill>
      <patternFill patternType="none"/>
    </fill>
    <fill>
      <patternFill patternType="gray125"/>
    </fill>
    <fill>
      <patternFill patternType="solid">
        <fgColor theme="2"/>
        <bgColor indexed="64"/>
      </patternFill>
    </fill>
    <fill>
      <patternFill patternType="solid">
        <fgColor theme="7" tint="0.79998168889431442"/>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1" fillId="0" borderId="0"/>
  </cellStyleXfs>
  <cellXfs count="78">
    <xf numFmtId="0" fontId="0" fillId="0" borderId="0" xfId="0"/>
    <xf numFmtId="49" fontId="0" fillId="0" borderId="0" xfId="0" applyNumberFormat="1"/>
    <xf numFmtId="0" fontId="2" fillId="0" borderId="0" xfId="0" applyFont="1"/>
    <xf numFmtId="0" fontId="0" fillId="2" borderId="0" xfId="0" applyFill="1"/>
    <xf numFmtId="49" fontId="3" fillId="0" borderId="0" xfId="0" applyNumberFormat="1" applyFont="1" applyAlignment="1">
      <alignment vertical="top"/>
    </xf>
    <xf numFmtId="49" fontId="5" fillId="0" borderId="0" xfId="0" applyNumberFormat="1" applyFont="1" applyAlignment="1">
      <alignment horizontal="right" vertical="top"/>
    </xf>
    <xf numFmtId="49" fontId="5" fillId="0" borderId="0" xfId="0" applyNumberFormat="1" applyFont="1" applyAlignment="1">
      <alignment vertical="top"/>
    </xf>
    <xf numFmtId="0" fontId="5" fillId="0" borderId="0" xfId="0" applyFont="1" applyAlignment="1">
      <alignment vertical="top"/>
    </xf>
    <xf numFmtId="166" fontId="5" fillId="0" borderId="0" xfId="1" applyNumberFormat="1" applyFont="1" applyAlignment="1">
      <alignment vertical="top"/>
    </xf>
    <xf numFmtId="49" fontId="5" fillId="0" borderId="0" xfId="1" applyNumberFormat="1" applyFont="1" applyAlignment="1">
      <alignment vertical="top"/>
    </xf>
    <xf numFmtId="49" fontId="4" fillId="0" borderId="2" xfId="0" applyNumberFormat="1" applyFont="1" applyBorder="1" applyAlignment="1">
      <alignment horizontal="center" vertical="top"/>
    </xf>
    <xf numFmtId="49" fontId="4" fillId="0" borderId="2" xfId="0" applyNumberFormat="1" applyFont="1" applyBorder="1" applyAlignment="1">
      <alignment vertical="top"/>
    </xf>
    <xf numFmtId="49" fontId="4" fillId="0" borderId="2" xfId="0" applyNumberFormat="1" applyFont="1" applyBorder="1" applyAlignment="1">
      <alignment horizontal="right" vertical="top"/>
    </xf>
    <xf numFmtId="49" fontId="4" fillId="0" borderId="2" xfId="1" applyNumberFormat="1" applyFont="1" applyBorder="1" applyAlignment="1">
      <alignment vertical="top"/>
    </xf>
    <xf numFmtId="167" fontId="5" fillId="0" borderId="0" xfId="0" applyNumberFormat="1" applyFont="1" applyAlignment="1">
      <alignment vertical="top"/>
    </xf>
    <xf numFmtId="0" fontId="5" fillId="0" borderId="0" xfId="0" applyFont="1" applyAlignment="1">
      <alignment vertical="top" wrapText="1"/>
    </xf>
    <xf numFmtId="0" fontId="5" fillId="0" borderId="0" xfId="0" applyFont="1" applyAlignment="1">
      <alignment horizontal="right" vertical="top"/>
    </xf>
    <xf numFmtId="165" fontId="5" fillId="0" borderId="0" xfId="1" applyNumberFormat="1" applyFont="1" applyAlignment="1">
      <alignment vertical="top"/>
    </xf>
    <xf numFmtId="166" fontId="5" fillId="2" borderId="0" xfId="1" applyNumberFormat="1" applyFont="1" applyFill="1" applyAlignment="1">
      <alignment vertical="top"/>
    </xf>
    <xf numFmtId="166" fontId="5" fillId="0" borderId="0" xfId="0" applyNumberFormat="1" applyFont="1" applyAlignment="1">
      <alignment vertical="top"/>
    </xf>
    <xf numFmtId="167" fontId="5" fillId="0" borderId="2" xfId="0" applyNumberFormat="1" applyFont="1" applyBorder="1" applyAlignment="1">
      <alignment vertical="top"/>
    </xf>
    <xf numFmtId="0" fontId="5" fillId="0" borderId="2" xfId="0" applyFont="1" applyBorder="1" applyAlignment="1">
      <alignment vertical="top" wrapText="1"/>
    </xf>
    <xf numFmtId="0" fontId="5" fillId="0" borderId="2" xfId="0" applyFont="1" applyBorder="1" applyAlignment="1">
      <alignment horizontal="right" vertical="top"/>
    </xf>
    <xf numFmtId="49" fontId="5" fillId="0" borderId="2" xfId="0" applyNumberFormat="1" applyFont="1" applyBorder="1" applyAlignment="1">
      <alignment vertical="top"/>
    </xf>
    <xf numFmtId="165" fontId="5" fillId="0" borderId="2" xfId="1" applyNumberFormat="1" applyFont="1" applyBorder="1" applyAlignment="1">
      <alignment vertical="top"/>
    </xf>
    <xf numFmtId="166" fontId="5" fillId="2" borderId="2" xfId="1" applyNumberFormat="1" applyFont="1" applyFill="1" applyBorder="1" applyAlignment="1">
      <alignment vertical="top"/>
    </xf>
    <xf numFmtId="49" fontId="6" fillId="0" borderId="0" xfId="0" applyNumberFormat="1" applyFont="1" applyAlignment="1">
      <alignment horizontal="right" vertical="top"/>
    </xf>
    <xf numFmtId="164" fontId="3" fillId="0" borderId="0" xfId="0" applyNumberFormat="1" applyFont="1" applyAlignment="1">
      <alignment horizontal="left" vertical="top"/>
    </xf>
    <xf numFmtId="49" fontId="3" fillId="0" borderId="0" xfId="0" applyNumberFormat="1" applyFont="1" applyAlignment="1">
      <alignment horizontal="right" vertical="top"/>
    </xf>
    <xf numFmtId="49" fontId="6" fillId="0" borderId="0" xfId="1" applyNumberFormat="1" applyFont="1" applyAlignment="1">
      <alignment horizontal="right" vertical="top"/>
    </xf>
    <xf numFmtId="14" fontId="3" fillId="0" borderId="0" xfId="1" applyNumberFormat="1" applyFont="1" applyFill="1" applyBorder="1" applyAlignment="1">
      <alignment horizontal="center" vertical="top"/>
    </xf>
    <xf numFmtId="0" fontId="3" fillId="0" borderId="0" xfId="0" applyFont="1" applyAlignment="1">
      <alignment vertical="top"/>
    </xf>
    <xf numFmtId="49" fontId="3" fillId="0" borderId="0" xfId="0" applyNumberFormat="1" applyFont="1" applyAlignment="1">
      <alignment horizontal="left" vertical="top"/>
    </xf>
    <xf numFmtId="166" fontId="3" fillId="0" borderId="0" xfId="1" applyNumberFormat="1" applyFont="1" applyAlignment="1">
      <alignment vertical="top"/>
    </xf>
    <xf numFmtId="49" fontId="7" fillId="0" borderId="0" xfId="0" applyNumberFormat="1" applyFont="1" applyAlignment="1">
      <alignment vertical="top"/>
    </xf>
    <xf numFmtId="49" fontId="3" fillId="0" borderId="0" xfId="1" applyNumberFormat="1" applyFont="1" applyFill="1" applyBorder="1" applyAlignment="1">
      <alignment horizontal="center" vertical="top"/>
    </xf>
    <xf numFmtId="49" fontId="3" fillId="0" borderId="0" xfId="1" applyNumberFormat="1" applyFont="1" applyAlignment="1">
      <alignment vertical="top"/>
    </xf>
    <xf numFmtId="0" fontId="6" fillId="0" borderId="0" xfId="0" applyFont="1" applyAlignment="1">
      <alignment vertical="top"/>
    </xf>
    <xf numFmtId="9" fontId="3" fillId="0" borderId="0" xfId="2" applyFont="1" applyFill="1" applyAlignment="1">
      <alignment horizontal="right" vertical="top"/>
    </xf>
    <xf numFmtId="0" fontId="8" fillId="0" borderId="0" xfId="0" applyFont="1" applyAlignment="1">
      <alignment vertical="top"/>
    </xf>
    <xf numFmtId="9" fontId="8" fillId="0" borderId="0" xfId="2" applyFont="1" applyAlignment="1">
      <alignment horizontal="right" vertical="top"/>
    </xf>
    <xf numFmtId="9" fontId="3" fillId="0" borderId="0" xfId="2" applyFont="1" applyAlignment="1">
      <alignment horizontal="right" vertical="top"/>
    </xf>
    <xf numFmtId="0" fontId="6" fillId="0" borderId="0" xfId="0" applyFont="1" applyAlignment="1">
      <alignment horizontal="right" vertical="top"/>
    </xf>
    <xf numFmtId="0" fontId="0" fillId="0" borderId="0" xfId="0" applyAlignment="1">
      <alignment vertical="top"/>
    </xf>
    <xf numFmtId="0" fontId="2" fillId="0" borderId="2" xfId="0" applyFont="1" applyBorder="1" applyAlignment="1">
      <alignment horizontal="center" vertical="top"/>
    </xf>
    <xf numFmtId="0" fontId="0" fillId="0" borderId="1" xfId="0" applyBorder="1" applyAlignment="1">
      <alignment vertical="top"/>
    </xf>
    <xf numFmtId="0" fontId="2" fillId="0" borderId="1" xfId="0" applyFont="1" applyBorder="1" applyAlignment="1">
      <alignment horizontal="center" vertical="top"/>
    </xf>
    <xf numFmtId="49" fontId="2" fillId="0" borderId="0" xfId="0" applyNumberFormat="1" applyFont="1"/>
    <xf numFmtId="49" fontId="2" fillId="2" borderId="0" xfId="0" applyNumberFormat="1" applyFont="1" applyFill="1"/>
    <xf numFmtId="49" fontId="0" fillId="2" borderId="0" xfId="0" applyNumberFormat="1" applyFill="1" applyAlignment="1">
      <alignment horizontal="left"/>
    </xf>
    <xf numFmtId="49" fontId="0" fillId="2" borderId="0" xfId="0" applyNumberFormat="1" applyFill="1"/>
    <xf numFmtId="14" fontId="0" fillId="2" borderId="0" xfId="0" applyNumberFormat="1" applyFill="1" applyAlignment="1">
      <alignment horizontal="center"/>
    </xf>
    <xf numFmtId="49" fontId="0" fillId="2" borderId="0" xfId="0" applyNumberFormat="1" applyFill="1" applyAlignment="1">
      <alignment horizontal="center"/>
    </xf>
    <xf numFmtId="49" fontId="0" fillId="2" borderId="0" xfId="0" applyNumberFormat="1" applyFill="1" applyAlignment="1">
      <alignment horizontal="left" wrapText="1"/>
    </xf>
    <xf numFmtId="167" fontId="0" fillId="2" borderId="0" xfId="0" applyNumberFormat="1" applyFill="1"/>
    <xf numFmtId="44" fontId="0" fillId="2" borderId="0" xfId="1" applyFont="1" applyFill="1"/>
    <xf numFmtId="49" fontId="10" fillId="0" borderId="0" xfId="0" applyNumberFormat="1" applyFont="1"/>
    <xf numFmtId="0" fontId="3" fillId="0" borderId="1" xfId="0" applyFont="1" applyBorder="1" applyAlignment="1">
      <alignment vertical="top"/>
    </xf>
    <xf numFmtId="0" fontId="6" fillId="0" borderId="1" xfId="0" applyFont="1" applyBorder="1" applyAlignment="1">
      <alignment vertical="top"/>
    </xf>
    <xf numFmtId="9" fontId="3" fillId="0" borderId="1" xfId="2" applyFont="1" applyFill="1" applyBorder="1" applyAlignment="1">
      <alignment horizontal="right" vertical="top"/>
    </xf>
    <xf numFmtId="0" fontId="2" fillId="0" borderId="0" xfId="0" applyFont="1" applyAlignment="1">
      <alignment vertical="top" wrapText="1"/>
    </xf>
    <xf numFmtId="0" fontId="0" fillId="2" borderId="0" xfId="0" applyFill="1" applyAlignment="1">
      <alignment vertical="top" wrapText="1"/>
    </xf>
    <xf numFmtId="0" fontId="0" fillId="0" borderId="0" xfId="0" applyAlignment="1">
      <alignment vertical="top" wrapText="1"/>
    </xf>
    <xf numFmtId="49" fontId="0" fillId="0" borderId="0" xfId="1" applyNumberFormat="1" applyFont="1" applyFill="1" applyBorder="1" applyAlignment="1">
      <alignment vertical="top" wrapText="1"/>
    </xf>
    <xf numFmtId="0" fontId="0" fillId="3" borderId="0" xfId="0" applyFill="1" applyAlignment="1">
      <alignment vertical="top" wrapText="1"/>
    </xf>
    <xf numFmtId="49" fontId="0" fillId="3" borderId="0" xfId="1" applyNumberFormat="1" applyFont="1" applyFill="1" applyBorder="1" applyAlignment="1">
      <alignment vertical="top" wrapText="1"/>
    </xf>
    <xf numFmtId="9" fontId="3" fillId="2" borderId="0" xfId="2" applyFont="1" applyFill="1" applyAlignment="1">
      <alignment horizontal="right" vertical="top"/>
    </xf>
    <xf numFmtId="49" fontId="3" fillId="0" borderId="0" xfId="0" applyNumberFormat="1" applyFont="1" applyAlignment="1">
      <alignment vertical="top" wrapText="1"/>
    </xf>
    <xf numFmtId="168" fontId="2" fillId="0" borderId="1" xfId="1" applyNumberFormat="1" applyFont="1" applyBorder="1" applyAlignment="1">
      <alignment horizontal="right" vertical="top"/>
    </xf>
    <xf numFmtId="0" fontId="2" fillId="0" borderId="1" xfId="0" applyFont="1" applyBorder="1" applyAlignment="1">
      <alignment horizontal="right" vertical="top"/>
    </xf>
    <xf numFmtId="0" fontId="2" fillId="0" borderId="2" xfId="0" applyFont="1" applyBorder="1" applyAlignment="1">
      <alignment horizontal="right" vertical="top"/>
    </xf>
    <xf numFmtId="168" fontId="2" fillId="0" borderId="2" xfId="1" applyNumberFormat="1" applyFont="1" applyBorder="1" applyAlignment="1">
      <alignment horizontal="right" vertical="top"/>
    </xf>
    <xf numFmtId="168" fontId="3" fillId="2" borderId="1" xfId="1" applyNumberFormat="1" applyFont="1" applyFill="1" applyBorder="1" applyAlignment="1">
      <alignment horizontal="right" vertical="top"/>
    </xf>
    <xf numFmtId="168" fontId="3" fillId="2" borderId="0" xfId="1" applyNumberFormat="1" applyFont="1" applyFill="1" applyAlignment="1">
      <alignment horizontal="right" vertical="top"/>
    </xf>
    <xf numFmtId="168" fontId="3" fillId="0" borderId="2" xfId="1" applyNumberFormat="1" applyFont="1" applyBorder="1" applyAlignment="1">
      <alignment horizontal="right" vertical="top"/>
    </xf>
    <xf numFmtId="168" fontId="3" fillId="0" borderId="0" xfId="1" applyNumberFormat="1" applyFont="1" applyAlignment="1">
      <alignment horizontal="right" vertical="top"/>
    </xf>
    <xf numFmtId="168" fontId="3" fillId="0" borderId="0" xfId="1" applyNumberFormat="1" applyFont="1" applyFill="1" applyAlignment="1">
      <alignment horizontal="right" vertical="top"/>
    </xf>
    <xf numFmtId="0" fontId="9" fillId="2" borderId="0" xfId="0" applyFont="1" applyFill="1" applyAlignment="1">
      <alignment horizontal="center"/>
    </xf>
  </cellXfs>
  <cellStyles count="4">
    <cellStyle name="Currency" xfId="1" builtinId="4"/>
    <cellStyle name="Normal" xfId="0" builtinId="0"/>
    <cellStyle name="Normal 2" xfId="3" xr:uid="{A8C23C96-564E-45D6-8105-69D0309A6E3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C9D97-70FB-409C-A11C-E90E3111564F}">
  <dimension ref="A1:H47"/>
  <sheetViews>
    <sheetView tabSelected="1" view="pageBreakPreview" zoomScaleNormal="100" zoomScaleSheetLayoutView="100" workbookViewId="0">
      <selection activeCell="B1" sqref="B1"/>
    </sheetView>
  </sheetViews>
  <sheetFormatPr defaultColWidth="4.08203125" defaultRowHeight="14" x14ac:dyDescent="0.45"/>
  <cols>
    <col min="1" max="1" width="10.25" style="7" bestFit="1" customWidth="1"/>
    <col min="2" max="2" width="42" style="7" customWidth="1"/>
    <col min="3" max="3" width="7" style="16" bestFit="1" customWidth="1"/>
    <col min="4" max="4" width="3.75" style="7" bestFit="1" customWidth="1"/>
    <col min="5" max="5" width="11.33203125" style="8" bestFit="1" customWidth="1"/>
    <col min="6" max="6" width="10.58203125" style="8" customWidth="1"/>
    <col min="7" max="7" width="4.08203125" style="7"/>
    <col min="8" max="8" width="9.33203125" style="7" customWidth="1"/>
    <col min="9" max="16384" width="4.08203125" style="7"/>
  </cols>
  <sheetData>
    <row r="1" spans="1:8" ht="16" x14ac:dyDescent="0.45">
      <c r="A1" s="26" t="s">
        <v>7</v>
      </c>
      <c r="B1" s="27"/>
      <c r="C1" s="28"/>
      <c r="D1" s="4"/>
      <c r="E1" s="29" t="s">
        <v>18</v>
      </c>
      <c r="F1" s="30"/>
    </row>
    <row r="2" spans="1:8" ht="16" x14ac:dyDescent="0.45">
      <c r="A2" s="26" t="s">
        <v>16</v>
      </c>
      <c r="B2" s="32"/>
      <c r="C2" s="28"/>
      <c r="D2" s="4"/>
      <c r="E2" s="33"/>
      <c r="F2" s="33"/>
    </row>
    <row r="3" spans="1:8" ht="16" x14ac:dyDescent="0.45">
      <c r="A3" s="26"/>
      <c r="B3" s="34"/>
      <c r="C3" s="28"/>
      <c r="D3" s="4"/>
      <c r="E3" s="29" t="s">
        <v>17</v>
      </c>
      <c r="F3" s="35"/>
    </row>
    <row r="4" spans="1:8" ht="16" x14ac:dyDescent="0.45">
      <c r="A4" s="26" t="s">
        <v>19</v>
      </c>
      <c r="B4" s="67"/>
      <c r="C4" s="28"/>
      <c r="D4" s="4"/>
      <c r="E4" s="36"/>
      <c r="F4" s="36"/>
    </row>
    <row r="5" spans="1:8" ht="16" x14ac:dyDescent="0.45">
      <c r="A5" s="26"/>
      <c r="B5" s="67"/>
      <c r="C5" s="28"/>
      <c r="D5" s="4"/>
      <c r="E5" s="36"/>
      <c r="F5" s="36"/>
    </row>
    <row r="6" spans="1:8" ht="10" customHeight="1" x14ac:dyDescent="0.45">
      <c r="A6" s="6"/>
      <c r="B6" s="6"/>
      <c r="C6" s="5"/>
      <c r="D6" s="6"/>
      <c r="E6" s="9"/>
      <c r="F6" s="9"/>
    </row>
    <row r="7" spans="1:8" x14ac:dyDescent="0.45">
      <c r="A7" s="10" t="s">
        <v>10</v>
      </c>
      <c r="B7" s="11" t="s">
        <v>11</v>
      </c>
      <c r="C7" s="12" t="s">
        <v>12</v>
      </c>
      <c r="D7" s="11" t="s">
        <v>13</v>
      </c>
      <c r="E7" s="13" t="s">
        <v>14</v>
      </c>
      <c r="F7" s="13" t="s">
        <v>15</v>
      </c>
    </row>
    <row r="8" spans="1:8" x14ac:dyDescent="0.45">
      <c r="A8" s="14"/>
      <c r="B8" s="15"/>
      <c r="D8" s="6"/>
      <c r="E8" s="17"/>
      <c r="F8" s="18">
        <f t="shared" ref="F8:F13" si="0">ROUND(C8*E8,0)</f>
        <v>0</v>
      </c>
    </row>
    <row r="9" spans="1:8" x14ac:dyDescent="0.45">
      <c r="A9" s="14">
        <v>502.31</v>
      </c>
      <c r="B9" s="15"/>
      <c r="D9" s="6"/>
      <c r="E9" s="17"/>
      <c r="F9" s="18">
        <f t="shared" si="0"/>
        <v>0</v>
      </c>
    </row>
    <row r="10" spans="1:8" x14ac:dyDescent="0.45">
      <c r="A10" s="14">
        <v>502.55500000000001</v>
      </c>
      <c r="B10" s="15"/>
      <c r="D10" s="6"/>
      <c r="E10" s="17"/>
      <c r="F10" s="18">
        <f t="shared" si="0"/>
        <v>0</v>
      </c>
    </row>
    <row r="11" spans="1:8" x14ac:dyDescent="0.45">
      <c r="A11" s="14"/>
      <c r="B11" s="15"/>
      <c r="D11" s="6"/>
      <c r="E11" s="17"/>
      <c r="F11" s="18">
        <f t="shared" si="0"/>
        <v>0</v>
      </c>
    </row>
    <row r="12" spans="1:8" x14ac:dyDescent="0.45">
      <c r="A12" s="14"/>
      <c r="B12" s="15"/>
      <c r="D12" s="6"/>
      <c r="E12" s="17"/>
      <c r="F12" s="18">
        <f t="shared" si="0"/>
        <v>0</v>
      </c>
    </row>
    <row r="13" spans="1:8" x14ac:dyDescent="0.45">
      <c r="A13" s="14"/>
      <c r="B13" s="15"/>
      <c r="D13" s="6"/>
      <c r="E13" s="17"/>
      <c r="F13" s="18">
        <f t="shared" si="0"/>
        <v>0</v>
      </c>
      <c r="H13" s="19"/>
    </row>
    <row r="14" spans="1:8" x14ac:dyDescent="0.45">
      <c r="A14" s="14"/>
      <c r="B14" s="15"/>
      <c r="D14" s="6"/>
      <c r="E14" s="17"/>
      <c r="F14" s="18">
        <f t="shared" ref="F14:F36" si="1">ROUND(C14*E14,0)</f>
        <v>0</v>
      </c>
    </row>
    <row r="15" spans="1:8" x14ac:dyDescent="0.45">
      <c r="A15" s="14"/>
      <c r="B15" s="15"/>
      <c r="D15" s="6"/>
      <c r="E15" s="17"/>
      <c r="F15" s="18">
        <f>ROUND(C15*E15,0)</f>
        <v>0</v>
      </c>
    </row>
    <row r="16" spans="1:8" x14ac:dyDescent="0.45">
      <c r="A16" s="14"/>
      <c r="B16" s="15"/>
      <c r="D16" s="6"/>
      <c r="E16" s="17"/>
      <c r="F16" s="18">
        <f>ROUND(C16*E16,0)</f>
        <v>0</v>
      </c>
    </row>
    <row r="17" spans="1:8" x14ac:dyDescent="0.45">
      <c r="A17" s="14"/>
      <c r="B17" s="15"/>
      <c r="D17" s="6"/>
      <c r="E17" s="17"/>
      <c r="F17" s="18">
        <f>ROUND(C17*E17,0)</f>
        <v>0</v>
      </c>
    </row>
    <row r="18" spans="1:8" x14ac:dyDescent="0.45">
      <c r="A18" s="14"/>
      <c r="B18" s="15"/>
      <c r="D18" s="6"/>
      <c r="E18" s="17"/>
      <c r="F18" s="18">
        <f>ROUND(C18*E18,0)</f>
        <v>0</v>
      </c>
    </row>
    <row r="19" spans="1:8" x14ac:dyDescent="0.45">
      <c r="A19" s="14"/>
      <c r="B19" s="15"/>
      <c r="D19" s="6"/>
      <c r="E19" s="17"/>
      <c r="F19" s="18">
        <f>ROUND(C19*E19,0)</f>
        <v>0</v>
      </c>
      <c r="H19" s="19"/>
    </row>
    <row r="20" spans="1:8" x14ac:dyDescent="0.45">
      <c r="A20" s="14"/>
      <c r="B20" s="15"/>
      <c r="D20" s="6"/>
      <c r="E20" s="17"/>
      <c r="F20" s="18">
        <f t="shared" si="1"/>
        <v>0</v>
      </c>
    </row>
    <row r="21" spans="1:8" x14ac:dyDescent="0.45">
      <c r="A21" s="14"/>
      <c r="B21" s="15"/>
      <c r="D21" s="6"/>
      <c r="E21" s="17"/>
      <c r="F21" s="18">
        <f t="shared" ref="F21:F29" si="2">ROUND(C21*E21,0)</f>
        <v>0</v>
      </c>
    </row>
    <row r="22" spans="1:8" x14ac:dyDescent="0.45">
      <c r="A22" s="14"/>
      <c r="B22" s="15"/>
      <c r="D22" s="6"/>
      <c r="E22" s="17"/>
      <c r="F22" s="18">
        <f t="shared" si="2"/>
        <v>0</v>
      </c>
    </row>
    <row r="23" spans="1:8" x14ac:dyDescent="0.45">
      <c r="A23" s="14"/>
      <c r="B23" s="15"/>
      <c r="D23" s="6"/>
      <c r="E23" s="17"/>
      <c r="F23" s="18">
        <f t="shared" si="2"/>
        <v>0</v>
      </c>
    </row>
    <row r="24" spans="1:8" x14ac:dyDescent="0.45">
      <c r="A24" s="14"/>
      <c r="B24" s="15"/>
      <c r="D24" s="6"/>
      <c r="E24" s="17"/>
      <c r="F24" s="18">
        <f t="shared" si="2"/>
        <v>0</v>
      </c>
    </row>
    <row r="25" spans="1:8" x14ac:dyDescent="0.45">
      <c r="A25" s="14"/>
      <c r="B25" s="15"/>
      <c r="D25" s="6"/>
      <c r="E25" s="17"/>
      <c r="F25" s="18">
        <f t="shared" si="2"/>
        <v>0</v>
      </c>
    </row>
    <row r="26" spans="1:8" x14ac:dyDescent="0.45">
      <c r="A26" s="14"/>
      <c r="B26" s="15"/>
      <c r="D26" s="6"/>
      <c r="E26" s="17"/>
      <c r="F26" s="18">
        <f t="shared" si="2"/>
        <v>0</v>
      </c>
    </row>
    <row r="27" spans="1:8" x14ac:dyDescent="0.45">
      <c r="A27" s="14"/>
      <c r="B27" s="15"/>
      <c r="D27" s="6"/>
      <c r="E27" s="17"/>
      <c r="F27" s="18">
        <f t="shared" si="2"/>
        <v>0</v>
      </c>
    </row>
    <row r="28" spans="1:8" x14ac:dyDescent="0.45">
      <c r="A28" s="14"/>
      <c r="B28" s="15"/>
      <c r="D28" s="6"/>
      <c r="E28" s="17"/>
      <c r="F28" s="18">
        <f t="shared" si="2"/>
        <v>0</v>
      </c>
    </row>
    <row r="29" spans="1:8" x14ac:dyDescent="0.45">
      <c r="A29" s="14"/>
      <c r="B29" s="15"/>
      <c r="D29" s="6"/>
      <c r="E29" s="17"/>
      <c r="F29" s="18">
        <f t="shared" si="2"/>
        <v>0</v>
      </c>
      <c r="H29" s="19"/>
    </row>
    <row r="30" spans="1:8" x14ac:dyDescent="0.45">
      <c r="A30" s="14"/>
      <c r="B30" s="15"/>
      <c r="D30" s="6"/>
      <c r="E30" s="17"/>
      <c r="F30" s="18">
        <f t="shared" si="1"/>
        <v>0</v>
      </c>
    </row>
    <row r="31" spans="1:8" x14ac:dyDescent="0.45">
      <c r="A31" s="14"/>
      <c r="B31" s="15"/>
      <c r="D31" s="6"/>
      <c r="E31" s="17"/>
      <c r="F31" s="18">
        <f t="shared" si="1"/>
        <v>0</v>
      </c>
    </row>
    <row r="32" spans="1:8" x14ac:dyDescent="0.45">
      <c r="A32" s="14"/>
      <c r="B32" s="15"/>
      <c r="D32" s="6"/>
      <c r="E32" s="17"/>
      <c r="F32" s="18">
        <f t="shared" si="1"/>
        <v>0</v>
      </c>
    </row>
    <row r="33" spans="1:6" x14ac:dyDescent="0.45">
      <c r="A33" s="14"/>
      <c r="B33" s="15"/>
      <c r="D33" s="6"/>
      <c r="E33" s="17"/>
      <c r="F33" s="18">
        <f t="shared" si="1"/>
        <v>0</v>
      </c>
    </row>
    <row r="34" spans="1:6" x14ac:dyDescent="0.45">
      <c r="A34" s="14"/>
      <c r="B34" s="15"/>
      <c r="D34" s="6"/>
      <c r="E34" s="17"/>
      <c r="F34" s="18">
        <f t="shared" si="1"/>
        <v>0</v>
      </c>
    </row>
    <row r="35" spans="1:6" x14ac:dyDescent="0.45">
      <c r="A35" s="14"/>
      <c r="B35" s="15"/>
      <c r="D35" s="6"/>
      <c r="E35" s="17"/>
      <c r="F35" s="18">
        <f t="shared" si="1"/>
        <v>0</v>
      </c>
    </row>
    <row r="36" spans="1:6" x14ac:dyDescent="0.45">
      <c r="A36" s="20"/>
      <c r="B36" s="21"/>
      <c r="C36" s="22"/>
      <c r="D36" s="23"/>
      <c r="E36" s="24"/>
      <c r="F36" s="25">
        <f t="shared" si="1"/>
        <v>0</v>
      </c>
    </row>
    <row r="37" spans="1:6" ht="16" x14ac:dyDescent="0.45">
      <c r="A37" s="57"/>
      <c r="B37" s="58" t="s">
        <v>27</v>
      </c>
      <c r="C37" s="59" t="s">
        <v>28</v>
      </c>
      <c r="D37" s="57"/>
      <c r="E37" s="72">
        <f>IF(C37="N/A",0,MROUND(C37*SUM(F8:F36),5000))</f>
        <v>0</v>
      </c>
      <c r="F37" s="72"/>
    </row>
    <row r="38" spans="1:6" ht="16" x14ac:dyDescent="0.45">
      <c r="A38" s="31"/>
      <c r="B38" s="37" t="s">
        <v>26</v>
      </c>
      <c r="C38" s="66">
        <v>0.15</v>
      </c>
      <c r="D38" s="31"/>
      <c r="E38" s="73">
        <f>IF(C38="N/A",0,MROUND(C38*SUM(F8:F36),5000))</f>
        <v>0</v>
      </c>
      <c r="F38" s="73"/>
    </row>
    <row r="39" spans="1:6" ht="16" x14ac:dyDescent="0.45">
      <c r="A39" s="31"/>
      <c r="B39" s="37" t="s">
        <v>3</v>
      </c>
      <c r="C39" s="66">
        <v>0.1</v>
      </c>
      <c r="D39" s="31"/>
      <c r="E39" s="73">
        <f>IF(C39="N/A",0,MROUND(C39*SUM(F8:F36),5000))</f>
        <v>0</v>
      </c>
      <c r="F39" s="73"/>
    </row>
    <row r="40" spans="1:6" s="43" customFormat="1" ht="16.5" x14ac:dyDescent="0.45">
      <c r="B40" s="70" t="s">
        <v>25</v>
      </c>
      <c r="C40" s="70"/>
      <c r="D40" s="44" t="s">
        <v>9</v>
      </c>
      <c r="E40" s="71">
        <f>ROUNDUP(SUM(F8:F36)+SUM(E37:F39),-4)</f>
        <v>0</v>
      </c>
      <c r="F40" s="71"/>
    </row>
    <row r="41" spans="1:6" ht="10" customHeight="1" x14ac:dyDescent="0.45">
      <c r="A41" s="39"/>
      <c r="B41" s="39"/>
      <c r="C41" s="40"/>
      <c r="D41" s="39"/>
      <c r="E41" s="75"/>
      <c r="F41" s="75"/>
    </row>
    <row r="42" spans="1:6" ht="16" x14ac:dyDescent="0.45">
      <c r="A42" s="31"/>
      <c r="B42" s="37" t="s">
        <v>21</v>
      </c>
      <c r="C42" s="38">
        <v>0.14000000000000001</v>
      </c>
      <c r="D42" s="31"/>
      <c r="E42" s="76">
        <f>IF(C42="N/A",0,MROUND(C42*E40,5000))</f>
        <v>0</v>
      </c>
      <c r="F42" s="76"/>
    </row>
    <row r="43" spans="1:6" ht="16" x14ac:dyDescent="0.45">
      <c r="A43" s="31"/>
      <c r="B43" s="37" t="s">
        <v>22</v>
      </c>
      <c r="C43" s="41"/>
      <c r="D43" s="31"/>
      <c r="E43" s="76">
        <v>25000</v>
      </c>
      <c r="F43" s="76"/>
    </row>
    <row r="44" spans="1:6" ht="16" x14ac:dyDescent="0.45">
      <c r="A44" s="31"/>
      <c r="B44" s="37" t="s">
        <v>23</v>
      </c>
      <c r="C44" s="38">
        <v>0.1</v>
      </c>
      <c r="D44" s="31"/>
      <c r="E44" s="76">
        <f>IF(C44="N/A",0,MROUND(C44*E40,5000))</f>
        <v>0</v>
      </c>
      <c r="F44" s="76"/>
    </row>
    <row r="45" spans="1:6" ht="16" x14ac:dyDescent="0.45">
      <c r="A45" s="42" t="s">
        <v>24</v>
      </c>
      <c r="B45" s="31" t="s">
        <v>70</v>
      </c>
      <c r="C45" s="38"/>
      <c r="D45" s="31"/>
      <c r="E45" s="76">
        <v>0</v>
      </c>
      <c r="F45" s="76"/>
    </row>
    <row r="46" spans="1:6" ht="10" customHeight="1" x14ac:dyDescent="0.45">
      <c r="A46" s="31"/>
      <c r="B46" s="31"/>
      <c r="C46" s="41"/>
      <c r="D46" s="31"/>
      <c r="E46" s="74"/>
      <c r="F46" s="74"/>
    </row>
    <row r="47" spans="1:6" s="43" customFormat="1" ht="16.5" x14ac:dyDescent="0.45">
      <c r="A47" s="45"/>
      <c r="B47" s="69" t="s">
        <v>20</v>
      </c>
      <c r="C47" s="69"/>
      <c r="D47" s="46" t="s">
        <v>9</v>
      </c>
      <c r="E47" s="68">
        <f>SUM(E40,E42:F45)</f>
        <v>25000</v>
      </c>
      <c r="F47" s="68"/>
    </row>
  </sheetData>
  <sortState xmlns:xlrd2="http://schemas.microsoft.com/office/spreadsheetml/2017/richdata2" ref="A8:F13">
    <sortCondition ref="A8:A13"/>
  </sortState>
  <mergeCells count="14">
    <mergeCell ref="B4:B5"/>
    <mergeCell ref="E47:F47"/>
    <mergeCell ref="B47:C47"/>
    <mergeCell ref="B40:C40"/>
    <mergeCell ref="E40:F40"/>
    <mergeCell ref="E37:F37"/>
    <mergeCell ref="E38:F38"/>
    <mergeCell ref="E46:F46"/>
    <mergeCell ref="E39:F39"/>
    <mergeCell ref="E41:F41"/>
    <mergeCell ref="E42:F42"/>
    <mergeCell ref="E43:F43"/>
    <mergeCell ref="E44:F44"/>
    <mergeCell ref="E45:F45"/>
  </mergeCells>
  <pageMargins left="0.7" right="0.7" top="0.75" bottom="0.75" header="0.3" footer="0.2"/>
  <pageSetup fitToWidth="0" fitToHeight="0" orientation="portrait" r:id="rId1"/>
  <headerFooter>
    <oddHeader>&amp;C&amp;"Segoe UI,Bold"&amp;14&amp;A</oddHeader>
    <oddFooter xml:space="preserve">&amp;C&amp;P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489D6-6ED6-43EB-8690-2B2F845070F6}">
  <dimension ref="A1:A20"/>
  <sheetViews>
    <sheetView workbookViewId="0">
      <selection activeCell="A2" sqref="A2"/>
    </sheetView>
  </sheetViews>
  <sheetFormatPr defaultRowHeight="16.5" x14ac:dyDescent="0.45"/>
  <cols>
    <col min="1" max="1" width="63.58203125" style="62" customWidth="1"/>
  </cols>
  <sheetData>
    <row r="1" spans="1:1" x14ac:dyDescent="0.45">
      <c r="A1" s="60"/>
    </row>
    <row r="2" spans="1:1" x14ac:dyDescent="0.45">
      <c r="A2" s="61" t="s">
        <v>34</v>
      </c>
    </row>
    <row r="4" spans="1:1" ht="49.5" x14ac:dyDescent="0.45">
      <c r="A4" s="64" t="s">
        <v>35</v>
      </c>
    </row>
    <row r="6" spans="1:1" ht="33" x14ac:dyDescent="0.45">
      <c r="A6" s="62" t="s">
        <v>39</v>
      </c>
    </row>
    <row r="8" spans="1:1" ht="66" x14ac:dyDescent="0.45">
      <c r="A8" s="62" t="s">
        <v>31</v>
      </c>
    </row>
    <row r="10" spans="1:1" ht="49.5" x14ac:dyDescent="0.45">
      <c r="A10" s="64" t="s">
        <v>32</v>
      </c>
    </row>
    <row r="12" spans="1:1" ht="99" x14ac:dyDescent="0.45">
      <c r="A12" s="65" t="s">
        <v>67</v>
      </c>
    </row>
    <row r="14" spans="1:1" ht="99" x14ac:dyDescent="0.45">
      <c r="A14" s="63" t="s">
        <v>66</v>
      </c>
    </row>
    <row r="16" spans="1:1" ht="66" x14ac:dyDescent="0.45">
      <c r="A16" s="62" t="s">
        <v>33</v>
      </c>
    </row>
    <row r="18" spans="1:1" ht="33" x14ac:dyDescent="0.45">
      <c r="A18" s="62" t="s">
        <v>68</v>
      </c>
    </row>
    <row r="20" spans="1:1" ht="33" x14ac:dyDescent="0.45">
      <c r="A20" s="62"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29FF7-D152-4999-844C-B0887D426E9C}">
  <dimension ref="A1:J55"/>
  <sheetViews>
    <sheetView workbookViewId="0">
      <selection activeCell="H8" sqref="H8"/>
    </sheetView>
  </sheetViews>
  <sheetFormatPr defaultRowHeight="16.5" x14ac:dyDescent="0.45"/>
  <cols>
    <col min="1" max="1" width="11.33203125" style="3" bestFit="1" customWidth="1"/>
    <col min="2" max="2" width="44.58203125" style="3" bestFit="1" customWidth="1"/>
    <col min="3" max="4" width="8.58203125" style="3"/>
    <col min="5" max="5" width="12.75" style="3" bestFit="1" customWidth="1"/>
    <col min="6" max="6" width="10.08203125" style="3" bestFit="1" customWidth="1"/>
    <col min="8" max="8" width="78" customWidth="1"/>
  </cols>
  <sheetData>
    <row r="1" spans="1:10" x14ac:dyDescent="0.45">
      <c r="A1" s="77" t="s">
        <v>30</v>
      </c>
      <c r="B1" s="77"/>
      <c r="C1" s="77"/>
      <c r="D1" s="77"/>
      <c r="E1" s="77"/>
      <c r="F1" s="77"/>
    </row>
    <row r="2" spans="1:10" x14ac:dyDescent="0.45">
      <c r="A2" s="48" t="str">
        <f>'Alternative 1'!A1</f>
        <v>WIN:</v>
      </c>
      <c r="B2" s="49">
        <f>'Alternative 1'!B1</f>
        <v>0</v>
      </c>
      <c r="C2" s="50"/>
      <c r="D2" s="50"/>
      <c r="E2" s="48" t="str">
        <f>'Alternative 1'!E1</f>
        <v>Date:</v>
      </c>
      <c r="F2" s="51">
        <f>'Alternative 1'!F1</f>
        <v>0</v>
      </c>
      <c r="G2" s="1"/>
      <c r="H2" s="56" t="s">
        <v>36</v>
      </c>
      <c r="I2" s="1"/>
      <c r="J2" s="1"/>
    </row>
    <row r="3" spans="1:10" x14ac:dyDescent="0.45">
      <c r="A3" s="48" t="str">
        <f>'Alternative 1'!A2</f>
        <v>Project:</v>
      </c>
      <c r="B3" s="49">
        <f>'Alternative 1'!B2</f>
        <v>0</v>
      </c>
      <c r="C3" s="50"/>
      <c r="D3" s="50"/>
      <c r="E3" s="50"/>
      <c r="F3" s="50"/>
      <c r="G3" s="1"/>
      <c r="H3" s="56" t="s">
        <v>37</v>
      </c>
      <c r="I3" s="1"/>
      <c r="J3" s="1"/>
    </row>
    <row r="4" spans="1:10" x14ac:dyDescent="0.45">
      <c r="A4" s="50"/>
      <c r="B4" s="49"/>
      <c r="C4" s="50"/>
      <c r="D4" s="50"/>
      <c r="E4" s="48" t="str">
        <f>'Alternative 1'!E3</f>
        <v>Estimated by:</v>
      </c>
      <c r="F4" s="52">
        <f>'Alternative 1'!F3</f>
        <v>0</v>
      </c>
      <c r="G4" s="1"/>
      <c r="H4" s="56" t="s">
        <v>38</v>
      </c>
      <c r="I4" s="1"/>
      <c r="J4" s="1"/>
    </row>
    <row r="5" spans="1:10" x14ac:dyDescent="0.45">
      <c r="A5" s="48" t="str">
        <f>'Alternative 1'!A4</f>
        <v>Description:</v>
      </c>
      <c r="B5" s="53">
        <f>'Alternative 1'!B4</f>
        <v>0</v>
      </c>
      <c r="C5" s="50"/>
      <c r="D5" s="50"/>
      <c r="E5" s="50"/>
      <c r="F5" s="50"/>
      <c r="G5" s="1"/>
      <c r="H5" s="1"/>
      <c r="I5" s="1"/>
      <c r="J5" s="1"/>
    </row>
    <row r="6" spans="1:10" x14ac:dyDescent="0.45">
      <c r="A6" s="50"/>
      <c r="B6" s="50"/>
      <c r="C6" s="50"/>
      <c r="D6" s="50"/>
      <c r="E6" s="50"/>
      <c r="F6" s="50"/>
      <c r="G6" s="1"/>
      <c r="H6" s="1"/>
      <c r="I6" s="1"/>
      <c r="J6" s="1"/>
    </row>
    <row r="7" spans="1:10" x14ac:dyDescent="0.45">
      <c r="A7" s="50"/>
      <c r="B7" s="50"/>
      <c r="C7" s="50"/>
      <c r="D7" s="50"/>
      <c r="E7" s="50"/>
      <c r="F7" s="50"/>
      <c r="G7" s="1"/>
      <c r="H7" s="1"/>
      <c r="I7" s="1"/>
      <c r="J7" s="1"/>
    </row>
    <row r="8" spans="1:10" s="2" customFormat="1" x14ac:dyDescent="0.45">
      <c r="A8" s="48" t="str">
        <f>'Alternative 1'!A7</f>
        <v>Pay Item</v>
      </c>
      <c r="B8" s="48" t="str">
        <f>'Alternative 1'!B7</f>
        <v>Description</v>
      </c>
      <c r="C8" s="48" t="str">
        <f>'Alternative 1'!C7</f>
        <v>Quantity</v>
      </c>
      <c r="D8" s="48" t="str">
        <f>'Alternative 1'!D7</f>
        <v>Unit</v>
      </c>
      <c r="E8" s="48" t="str">
        <f>'Alternative 1'!E7</f>
        <v>Unit Price</v>
      </c>
      <c r="F8" s="48" t="str">
        <f>'Alternative 1'!F7</f>
        <v>Total Price</v>
      </c>
      <c r="G8" s="47"/>
      <c r="H8" s="47" t="s">
        <v>29</v>
      </c>
      <c r="I8" s="47"/>
      <c r="J8" s="47"/>
    </row>
    <row r="9" spans="1:10" x14ac:dyDescent="0.45">
      <c r="A9" s="54">
        <f>'Alternative 1'!A8</f>
        <v>0</v>
      </c>
      <c r="B9" s="50">
        <f>'Alternative 1'!B8</f>
        <v>0</v>
      </c>
      <c r="C9" s="50">
        <f>'Alternative 1'!C8</f>
        <v>0</v>
      </c>
      <c r="D9" s="50">
        <f>'Alternative 1'!D8</f>
        <v>0</v>
      </c>
      <c r="E9" s="55">
        <f>'Alternative 1'!E8</f>
        <v>0</v>
      </c>
      <c r="F9" s="55">
        <f>'Alternative 1'!F8</f>
        <v>0</v>
      </c>
      <c r="G9" s="1"/>
      <c r="H9" s="1"/>
      <c r="I9" s="1"/>
      <c r="J9" s="1"/>
    </row>
    <row r="10" spans="1:10" x14ac:dyDescent="0.45">
      <c r="A10" s="54">
        <f>'Alternative 1'!A9</f>
        <v>502.31</v>
      </c>
      <c r="B10" s="50">
        <f>'Alternative 1'!B9</f>
        <v>0</v>
      </c>
      <c r="C10" s="50">
        <f>'Alternative 1'!C9</f>
        <v>0</v>
      </c>
      <c r="D10" s="50">
        <f>'Alternative 1'!D9</f>
        <v>0</v>
      </c>
      <c r="E10" s="55">
        <f>'Alternative 1'!E9</f>
        <v>0</v>
      </c>
      <c r="F10" s="55">
        <f>'Alternative 1'!F9</f>
        <v>0</v>
      </c>
      <c r="G10" s="1"/>
      <c r="H10" s="1"/>
      <c r="I10" s="1"/>
      <c r="J10" s="1"/>
    </row>
    <row r="11" spans="1:10" x14ac:dyDescent="0.45">
      <c r="A11" s="54">
        <f>'Alternative 1'!A10</f>
        <v>502.55500000000001</v>
      </c>
      <c r="B11" s="50">
        <f>'Alternative 1'!B10</f>
        <v>0</v>
      </c>
      <c r="C11" s="50">
        <f>'Alternative 1'!C10</f>
        <v>0</v>
      </c>
      <c r="D11" s="50">
        <f>'Alternative 1'!D10</f>
        <v>0</v>
      </c>
      <c r="E11" s="55">
        <f>'Alternative 1'!E10</f>
        <v>0</v>
      </c>
      <c r="F11" s="55">
        <f>'Alternative 1'!F10</f>
        <v>0</v>
      </c>
      <c r="G11" s="1"/>
      <c r="H11" s="1"/>
      <c r="I11" s="1"/>
      <c r="J11" s="1"/>
    </row>
    <row r="12" spans="1:10" x14ac:dyDescent="0.45">
      <c r="A12" s="54">
        <f>'Alternative 1'!A11</f>
        <v>0</v>
      </c>
      <c r="B12" s="50">
        <f>'Alternative 1'!B11</f>
        <v>0</v>
      </c>
      <c r="C12" s="50">
        <f>'Alternative 1'!C11</f>
        <v>0</v>
      </c>
      <c r="D12" s="50">
        <f>'Alternative 1'!D11</f>
        <v>0</v>
      </c>
      <c r="E12" s="55">
        <f>'Alternative 1'!E11</f>
        <v>0</v>
      </c>
      <c r="F12" s="55">
        <f>'Alternative 1'!F11</f>
        <v>0</v>
      </c>
      <c r="G12" s="1"/>
      <c r="H12" s="1"/>
      <c r="I12" s="1"/>
      <c r="J12" s="1"/>
    </row>
    <row r="13" spans="1:10" x14ac:dyDescent="0.45">
      <c r="A13" s="54">
        <f>'Alternative 1'!A12</f>
        <v>0</v>
      </c>
      <c r="B13" s="50">
        <f>'Alternative 1'!B12</f>
        <v>0</v>
      </c>
      <c r="C13" s="50">
        <f>'Alternative 1'!C12</f>
        <v>0</v>
      </c>
      <c r="D13" s="50">
        <f>'Alternative 1'!D12</f>
        <v>0</v>
      </c>
      <c r="E13" s="55">
        <f>'Alternative 1'!E12</f>
        <v>0</v>
      </c>
      <c r="F13" s="55">
        <f>'Alternative 1'!F12</f>
        <v>0</v>
      </c>
      <c r="G13" s="1"/>
      <c r="H13" s="1"/>
      <c r="I13" s="1"/>
      <c r="J13" s="1"/>
    </row>
    <row r="14" spans="1:10" x14ac:dyDescent="0.45">
      <c r="A14" s="54">
        <f>'Alternative 1'!A13</f>
        <v>0</v>
      </c>
      <c r="B14" s="50">
        <f>'Alternative 1'!B13</f>
        <v>0</v>
      </c>
      <c r="C14" s="50">
        <f>'Alternative 1'!C13</f>
        <v>0</v>
      </c>
      <c r="D14" s="50">
        <f>'Alternative 1'!D13</f>
        <v>0</v>
      </c>
      <c r="E14" s="55">
        <f>'Alternative 1'!E13</f>
        <v>0</v>
      </c>
      <c r="F14" s="55">
        <f>'Alternative 1'!F13</f>
        <v>0</v>
      </c>
      <c r="G14" s="1"/>
      <c r="H14" s="1"/>
      <c r="I14" s="1"/>
      <c r="J14" s="1"/>
    </row>
    <row r="15" spans="1:10" x14ac:dyDescent="0.45">
      <c r="A15" s="54">
        <f>'Alternative 1'!A14</f>
        <v>0</v>
      </c>
      <c r="B15" s="50">
        <f>'Alternative 1'!B14</f>
        <v>0</v>
      </c>
      <c r="C15" s="50">
        <f>'Alternative 1'!C14</f>
        <v>0</v>
      </c>
      <c r="D15" s="50">
        <f>'Alternative 1'!D14</f>
        <v>0</v>
      </c>
      <c r="E15" s="55">
        <f>'Alternative 1'!E14</f>
        <v>0</v>
      </c>
      <c r="F15" s="55">
        <f>'Alternative 1'!F14</f>
        <v>0</v>
      </c>
      <c r="G15" s="1"/>
      <c r="H15" s="1"/>
      <c r="I15" s="1"/>
      <c r="J15" s="1"/>
    </row>
    <row r="16" spans="1:10" x14ac:dyDescent="0.45">
      <c r="A16" s="54">
        <f>'Alternative 1'!A15</f>
        <v>0</v>
      </c>
      <c r="B16" s="50">
        <f>'Alternative 1'!B15</f>
        <v>0</v>
      </c>
      <c r="C16" s="50">
        <f>'Alternative 1'!C15</f>
        <v>0</v>
      </c>
      <c r="D16" s="50">
        <f>'Alternative 1'!D15</f>
        <v>0</v>
      </c>
      <c r="E16" s="55">
        <f>'Alternative 1'!E15</f>
        <v>0</v>
      </c>
      <c r="F16" s="55">
        <f>'Alternative 1'!F15</f>
        <v>0</v>
      </c>
      <c r="G16" s="1"/>
      <c r="H16" s="1"/>
      <c r="I16" s="1"/>
      <c r="J16" s="1"/>
    </row>
    <row r="17" spans="1:10" x14ac:dyDescent="0.45">
      <c r="A17" s="54">
        <f>'Alternative 1'!A16</f>
        <v>0</v>
      </c>
      <c r="B17" s="50">
        <f>'Alternative 1'!B16</f>
        <v>0</v>
      </c>
      <c r="C17" s="50">
        <f>'Alternative 1'!C16</f>
        <v>0</v>
      </c>
      <c r="D17" s="50">
        <f>'Alternative 1'!D16</f>
        <v>0</v>
      </c>
      <c r="E17" s="55">
        <f>'Alternative 1'!E16</f>
        <v>0</v>
      </c>
      <c r="F17" s="55">
        <f>'Alternative 1'!F16</f>
        <v>0</v>
      </c>
      <c r="G17" s="1"/>
      <c r="H17" s="1"/>
      <c r="I17" s="1"/>
      <c r="J17" s="1"/>
    </row>
    <row r="18" spans="1:10" x14ac:dyDescent="0.45">
      <c r="A18" s="54">
        <f>'Alternative 1'!A17</f>
        <v>0</v>
      </c>
      <c r="B18" s="50">
        <f>'Alternative 1'!B17</f>
        <v>0</v>
      </c>
      <c r="C18" s="50">
        <f>'Alternative 1'!C17</f>
        <v>0</v>
      </c>
      <c r="D18" s="50">
        <f>'Alternative 1'!D17</f>
        <v>0</v>
      </c>
      <c r="E18" s="55">
        <f>'Alternative 1'!E17</f>
        <v>0</v>
      </c>
      <c r="F18" s="55">
        <f>'Alternative 1'!F17</f>
        <v>0</v>
      </c>
      <c r="G18" s="1"/>
      <c r="H18" s="1"/>
      <c r="I18" s="1"/>
      <c r="J18" s="1"/>
    </row>
    <row r="19" spans="1:10" x14ac:dyDescent="0.45">
      <c r="A19" s="54">
        <f>'Alternative 1'!A18</f>
        <v>0</v>
      </c>
      <c r="B19" s="50">
        <f>'Alternative 1'!B18</f>
        <v>0</v>
      </c>
      <c r="C19" s="50">
        <f>'Alternative 1'!C18</f>
        <v>0</v>
      </c>
      <c r="D19" s="50">
        <f>'Alternative 1'!D18</f>
        <v>0</v>
      </c>
      <c r="E19" s="55">
        <f>'Alternative 1'!E18</f>
        <v>0</v>
      </c>
      <c r="F19" s="55">
        <f>'Alternative 1'!F18</f>
        <v>0</v>
      </c>
      <c r="G19" s="1"/>
      <c r="H19" s="1"/>
      <c r="I19" s="1"/>
      <c r="J19" s="1"/>
    </row>
    <row r="20" spans="1:10" x14ac:dyDescent="0.45">
      <c r="A20" s="54">
        <f>'Alternative 1'!A19</f>
        <v>0</v>
      </c>
      <c r="B20" s="50">
        <f>'Alternative 1'!B19</f>
        <v>0</v>
      </c>
      <c r="C20" s="50">
        <f>'Alternative 1'!C19</f>
        <v>0</v>
      </c>
      <c r="D20" s="50">
        <f>'Alternative 1'!D19</f>
        <v>0</v>
      </c>
      <c r="E20" s="55">
        <f>'Alternative 1'!E19</f>
        <v>0</v>
      </c>
      <c r="F20" s="55">
        <f>'Alternative 1'!F19</f>
        <v>0</v>
      </c>
      <c r="G20" s="1"/>
      <c r="H20" s="1"/>
      <c r="I20" s="1"/>
      <c r="J20" s="1"/>
    </row>
    <row r="21" spans="1:10" x14ac:dyDescent="0.45">
      <c r="A21" s="54">
        <f>'Alternative 1'!A20</f>
        <v>0</v>
      </c>
      <c r="B21" s="50">
        <f>'Alternative 1'!B20</f>
        <v>0</v>
      </c>
      <c r="C21" s="50">
        <f>'Alternative 1'!C20</f>
        <v>0</v>
      </c>
      <c r="D21" s="50">
        <f>'Alternative 1'!D20</f>
        <v>0</v>
      </c>
      <c r="E21" s="55">
        <f>'Alternative 1'!E20</f>
        <v>0</v>
      </c>
      <c r="F21" s="55">
        <f>'Alternative 1'!F20</f>
        <v>0</v>
      </c>
      <c r="G21" s="1"/>
      <c r="H21" s="1"/>
      <c r="I21" s="1"/>
      <c r="J21" s="1"/>
    </row>
    <row r="22" spans="1:10" x14ac:dyDescent="0.45">
      <c r="A22" s="54">
        <f>'Alternative 1'!A21</f>
        <v>0</v>
      </c>
      <c r="B22" s="50">
        <f>'Alternative 1'!B21</f>
        <v>0</v>
      </c>
      <c r="C22" s="50">
        <f>'Alternative 1'!C21</f>
        <v>0</v>
      </c>
      <c r="D22" s="50">
        <f>'Alternative 1'!D21</f>
        <v>0</v>
      </c>
      <c r="E22" s="55">
        <f>'Alternative 1'!E21</f>
        <v>0</v>
      </c>
      <c r="F22" s="55">
        <f>'Alternative 1'!F21</f>
        <v>0</v>
      </c>
      <c r="G22" s="1"/>
      <c r="H22" s="1"/>
      <c r="I22" s="1"/>
      <c r="J22" s="1"/>
    </row>
    <row r="23" spans="1:10" x14ac:dyDescent="0.45">
      <c r="A23" s="54">
        <f>'Alternative 1'!A22</f>
        <v>0</v>
      </c>
      <c r="B23" s="50">
        <f>'Alternative 1'!B22</f>
        <v>0</v>
      </c>
      <c r="C23" s="50">
        <f>'Alternative 1'!C22</f>
        <v>0</v>
      </c>
      <c r="D23" s="50">
        <f>'Alternative 1'!D22</f>
        <v>0</v>
      </c>
      <c r="E23" s="55">
        <f>'Alternative 1'!E22</f>
        <v>0</v>
      </c>
      <c r="F23" s="55">
        <f>'Alternative 1'!F22</f>
        <v>0</v>
      </c>
      <c r="G23" s="1"/>
      <c r="H23" s="1"/>
      <c r="I23" s="1"/>
      <c r="J23" s="1"/>
    </row>
    <row r="24" spans="1:10" x14ac:dyDescent="0.45">
      <c r="A24" s="54">
        <f>'Alternative 1'!A23</f>
        <v>0</v>
      </c>
      <c r="B24" s="50">
        <f>'Alternative 1'!B23</f>
        <v>0</v>
      </c>
      <c r="C24" s="50">
        <f>'Alternative 1'!C23</f>
        <v>0</v>
      </c>
      <c r="D24" s="50">
        <f>'Alternative 1'!D23</f>
        <v>0</v>
      </c>
      <c r="E24" s="55">
        <f>'Alternative 1'!E23</f>
        <v>0</v>
      </c>
      <c r="F24" s="55">
        <f>'Alternative 1'!F23</f>
        <v>0</v>
      </c>
      <c r="G24" s="1"/>
      <c r="H24" s="1"/>
      <c r="I24" s="1"/>
      <c r="J24" s="1"/>
    </row>
    <row r="25" spans="1:10" x14ac:dyDescent="0.45">
      <c r="A25" s="54">
        <f>'Alternative 1'!A24</f>
        <v>0</v>
      </c>
      <c r="B25" s="50">
        <f>'Alternative 1'!B24</f>
        <v>0</v>
      </c>
      <c r="C25" s="50">
        <f>'Alternative 1'!C24</f>
        <v>0</v>
      </c>
      <c r="D25" s="50">
        <f>'Alternative 1'!D24</f>
        <v>0</v>
      </c>
      <c r="E25" s="55">
        <f>'Alternative 1'!E24</f>
        <v>0</v>
      </c>
      <c r="F25" s="55">
        <f>'Alternative 1'!F24</f>
        <v>0</v>
      </c>
      <c r="G25" s="1"/>
      <c r="H25" s="1"/>
      <c r="I25" s="1"/>
      <c r="J25" s="1"/>
    </row>
    <row r="26" spans="1:10" x14ac:dyDescent="0.45">
      <c r="A26" s="54">
        <f>'Alternative 1'!A25</f>
        <v>0</v>
      </c>
      <c r="B26" s="50">
        <f>'Alternative 1'!B25</f>
        <v>0</v>
      </c>
      <c r="C26" s="50">
        <f>'Alternative 1'!C25</f>
        <v>0</v>
      </c>
      <c r="D26" s="50">
        <f>'Alternative 1'!D25</f>
        <v>0</v>
      </c>
      <c r="E26" s="55">
        <f>'Alternative 1'!E25</f>
        <v>0</v>
      </c>
      <c r="F26" s="55">
        <f>'Alternative 1'!F25</f>
        <v>0</v>
      </c>
      <c r="G26" s="1"/>
      <c r="H26" s="1"/>
      <c r="I26" s="1"/>
      <c r="J26" s="1"/>
    </row>
    <row r="27" spans="1:10" x14ac:dyDescent="0.45">
      <c r="A27" s="54">
        <f>'Alternative 1'!A26</f>
        <v>0</v>
      </c>
      <c r="B27" s="50">
        <f>'Alternative 1'!B26</f>
        <v>0</v>
      </c>
      <c r="C27" s="50">
        <f>'Alternative 1'!C26</f>
        <v>0</v>
      </c>
      <c r="D27" s="50">
        <f>'Alternative 1'!D26</f>
        <v>0</v>
      </c>
      <c r="E27" s="55">
        <f>'Alternative 1'!E26</f>
        <v>0</v>
      </c>
      <c r="F27" s="55">
        <f>'Alternative 1'!F26</f>
        <v>0</v>
      </c>
      <c r="G27" s="1"/>
      <c r="H27" s="1"/>
      <c r="I27" s="1"/>
      <c r="J27" s="1"/>
    </row>
    <row r="28" spans="1:10" x14ac:dyDescent="0.45">
      <c r="A28" s="54">
        <f>'Alternative 1'!A27</f>
        <v>0</v>
      </c>
      <c r="B28" s="50">
        <f>'Alternative 1'!B27</f>
        <v>0</v>
      </c>
      <c r="C28" s="50">
        <f>'Alternative 1'!C27</f>
        <v>0</v>
      </c>
      <c r="D28" s="50">
        <f>'Alternative 1'!D27</f>
        <v>0</v>
      </c>
      <c r="E28" s="55">
        <f>'Alternative 1'!E27</f>
        <v>0</v>
      </c>
      <c r="F28" s="55">
        <f>'Alternative 1'!F27</f>
        <v>0</v>
      </c>
      <c r="G28" s="1"/>
      <c r="H28" s="1"/>
      <c r="I28" s="1"/>
      <c r="J28" s="1"/>
    </row>
    <row r="29" spans="1:10" x14ac:dyDescent="0.45">
      <c r="A29" s="54">
        <f>'Alternative 1'!A28</f>
        <v>0</v>
      </c>
      <c r="B29" s="50">
        <f>'Alternative 1'!B28</f>
        <v>0</v>
      </c>
      <c r="C29" s="50">
        <f>'Alternative 1'!C28</f>
        <v>0</v>
      </c>
      <c r="D29" s="50">
        <f>'Alternative 1'!D28</f>
        <v>0</v>
      </c>
      <c r="E29" s="55">
        <f>'Alternative 1'!E28</f>
        <v>0</v>
      </c>
      <c r="F29" s="55">
        <f>'Alternative 1'!F28</f>
        <v>0</v>
      </c>
      <c r="G29" s="1"/>
      <c r="H29" s="1"/>
      <c r="I29" s="1"/>
      <c r="J29" s="1"/>
    </row>
    <row r="30" spans="1:10" x14ac:dyDescent="0.45">
      <c r="A30" s="54">
        <f>'Alternative 1'!A29</f>
        <v>0</v>
      </c>
      <c r="B30" s="50">
        <f>'Alternative 1'!B29</f>
        <v>0</v>
      </c>
      <c r="C30" s="50">
        <f>'Alternative 1'!C29</f>
        <v>0</v>
      </c>
      <c r="D30" s="50">
        <f>'Alternative 1'!D29</f>
        <v>0</v>
      </c>
      <c r="E30" s="55">
        <f>'Alternative 1'!E29</f>
        <v>0</v>
      </c>
      <c r="F30" s="55">
        <f>'Alternative 1'!F29</f>
        <v>0</v>
      </c>
      <c r="G30" s="1"/>
      <c r="H30" s="1"/>
      <c r="I30" s="1"/>
      <c r="J30" s="1"/>
    </row>
    <row r="31" spans="1:10" x14ac:dyDescent="0.45">
      <c r="A31" s="54">
        <f>'Alternative 1'!A30</f>
        <v>0</v>
      </c>
      <c r="B31" s="50">
        <f>'Alternative 1'!B30</f>
        <v>0</v>
      </c>
      <c r="C31" s="50">
        <f>'Alternative 1'!C30</f>
        <v>0</v>
      </c>
      <c r="D31" s="50">
        <f>'Alternative 1'!D30</f>
        <v>0</v>
      </c>
      <c r="E31" s="55">
        <f>'Alternative 1'!E30</f>
        <v>0</v>
      </c>
      <c r="F31" s="55">
        <f>'Alternative 1'!F30</f>
        <v>0</v>
      </c>
      <c r="G31" s="1"/>
      <c r="H31" s="1"/>
      <c r="I31" s="1"/>
      <c r="J31" s="1"/>
    </row>
    <row r="32" spans="1:10" x14ac:dyDescent="0.45">
      <c r="A32" s="54">
        <f>'Alternative 1'!A31</f>
        <v>0</v>
      </c>
      <c r="B32" s="50">
        <f>'Alternative 1'!B31</f>
        <v>0</v>
      </c>
      <c r="C32" s="50">
        <f>'Alternative 1'!C31</f>
        <v>0</v>
      </c>
      <c r="D32" s="50">
        <f>'Alternative 1'!D31</f>
        <v>0</v>
      </c>
      <c r="E32" s="55">
        <f>'Alternative 1'!E31</f>
        <v>0</v>
      </c>
      <c r="F32" s="55">
        <f>'Alternative 1'!F31</f>
        <v>0</v>
      </c>
      <c r="G32" s="1"/>
      <c r="H32" s="1"/>
      <c r="I32" s="1"/>
      <c r="J32" s="1"/>
    </row>
    <row r="33" spans="1:10" x14ac:dyDescent="0.45">
      <c r="A33" s="54">
        <f>'Alternative 1'!A32</f>
        <v>0</v>
      </c>
      <c r="B33" s="50">
        <f>'Alternative 1'!B32</f>
        <v>0</v>
      </c>
      <c r="C33" s="50">
        <f>'Alternative 1'!C32</f>
        <v>0</v>
      </c>
      <c r="D33" s="50">
        <f>'Alternative 1'!D32</f>
        <v>0</v>
      </c>
      <c r="E33" s="55">
        <f>'Alternative 1'!E32</f>
        <v>0</v>
      </c>
      <c r="F33" s="55">
        <f>'Alternative 1'!F32</f>
        <v>0</v>
      </c>
      <c r="G33" s="1"/>
      <c r="H33" s="1"/>
      <c r="I33" s="1"/>
      <c r="J33" s="1"/>
    </row>
    <row r="34" spans="1:10" x14ac:dyDescent="0.45">
      <c r="A34" s="54">
        <f>'Alternative 1'!A33</f>
        <v>0</v>
      </c>
      <c r="B34" s="50">
        <f>'Alternative 1'!B33</f>
        <v>0</v>
      </c>
      <c r="C34" s="50">
        <f>'Alternative 1'!C33</f>
        <v>0</v>
      </c>
      <c r="D34" s="50">
        <f>'Alternative 1'!D33</f>
        <v>0</v>
      </c>
      <c r="E34" s="55">
        <f>'Alternative 1'!E33</f>
        <v>0</v>
      </c>
      <c r="F34" s="55">
        <f>'Alternative 1'!F33</f>
        <v>0</v>
      </c>
      <c r="G34" s="1"/>
      <c r="H34" s="1"/>
      <c r="I34" s="1"/>
      <c r="J34" s="1"/>
    </row>
    <row r="35" spans="1:10" x14ac:dyDescent="0.45">
      <c r="A35" s="54">
        <f>'Alternative 1'!A34</f>
        <v>0</v>
      </c>
      <c r="B35" s="50">
        <f>'Alternative 1'!B34</f>
        <v>0</v>
      </c>
      <c r="C35" s="50">
        <f>'Alternative 1'!C34</f>
        <v>0</v>
      </c>
      <c r="D35" s="50">
        <f>'Alternative 1'!D34</f>
        <v>0</v>
      </c>
      <c r="E35" s="55">
        <f>'Alternative 1'!E34</f>
        <v>0</v>
      </c>
      <c r="F35" s="55">
        <f>'Alternative 1'!F34</f>
        <v>0</v>
      </c>
      <c r="G35" s="1"/>
      <c r="H35" s="1"/>
      <c r="I35" s="1"/>
      <c r="J35" s="1"/>
    </row>
    <row r="36" spans="1:10" x14ac:dyDescent="0.45">
      <c r="A36" s="54">
        <f>'Alternative 1'!A35</f>
        <v>0</v>
      </c>
      <c r="B36" s="50">
        <f>'Alternative 1'!B35</f>
        <v>0</v>
      </c>
      <c r="C36" s="50">
        <f>'Alternative 1'!C35</f>
        <v>0</v>
      </c>
      <c r="D36" s="50">
        <f>'Alternative 1'!D35</f>
        <v>0</v>
      </c>
      <c r="E36" s="55">
        <f>'Alternative 1'!E35</f>
        <v>0</v>
      </c>
      <c r="F36" s="55">
        <f>'Alternative 1'!F35</f>
        <v>0</v>
      </c>
      <c r="G36" s="1"/>
      <c r="H36" s="1"/>
      <c r="I36" s="1"/>
      <c r="J36" s="1"/>
    </row>
    <row r="37" spans="1:10" x14ac:dyDescent="0.45">
      <c r="A37" s="54">
        <f>'Alternative 1'!A36</f>
        <v>0</v>
      </c>
      <c r="B37" s="50">
        <f>'Alternative 1'!B36</f>
        <v>0</v>
      </c>
      <c r="C37" s="50">
        <f>'Alternative 1'!C36</f>
        <v>0</v>
      </c>
      <c r="D37" s="50">
        <f>'Alternative 1'!D36</f>
        <v>0</v>
      </c>
      <c r="E37" s="55">
        <f>'Alternative 1'!E36</f>
        <v>0</v>
      </c>
      <c r="F37" s="55">
        <f>'Alternative 1'!F36</f>
        <v>0</v>
      </c>
      <c r="G37" s="1"/>
      <c r="H37" s="1"/>
      <c r="I37" s="1"/>
      <c r="J37" s="1"/>
    </row>
    <row r="38" spans="1:10" x14ac:dyDescent="0.45">
      <c r="A38" s="54">
        <f>'Alternative 1'!A37</f>
        <v>0</v>
      </c>
      <c r="B38" s="50" t="str">
        <f>'Alternative 1'!B37</f>
        <v>Rehabilitation Contingency</v>
      </c>
      <c r="C38" s="50" t="str">
        <f>'Alternative 1'!C37</f>
        <v>N/A</v>
      </c>
      <c r="D38" s="50">
        <f>'Alternative 1'!D37</f>
        <v>0</v>
      </c>
      <c r="E38" s="55">
        <f>'Alternative 1'!E37</f>
        <v>0</v>
      </c>
      <c r="F38" s="55">
        <f>'Alternative 1'!F37</f>
        <v>0</v>
      </c>
      <c r="G38" s="1"/>
      <c r="H38" s="1"/>
      <c r="I38" s="1"/>
      <c r="J38" s="1"/>
    </row>
    <row r="39" spans="1:10" x14ac:dyDescent="0.45">
      <c r="A39" s="54">
        <f>'Alternative 1'!A38</f>
        <v>0</v>
      </c>
      <c r="B39" s="50" t="str">
        <f>'Alternative 1'!B38</f>
        <v>Miscellaneous (TCPs, Field Office, Etc.)</v>
      </c>
      <c r="C39" s="50">
        <f>'Alternative 1'!C38</f>
        <v>0.15</v>
      </c>
      <c r="D39" s="50">
        <f>'Alternative 1'!D38</f>
        <v>0</v>
      </c>
      <c r="E39" s="55">
        <f>'Alternative 1'!E38</f>
        <v>0</v>
      </c>
      <c r="F39" s="55">
        <f>'Alternative 1'!F38</f>
        <v>0</v>
      </c>
      <c r="G39" s="1"/>
      <c r="H39" s="1"/>
      <c r="I39" s="1"/>
      <c r="J39" s="1"/>
    </row>
    <row r="40" spans="1:10" x14ac:dyDescent="0.45">
      <c r="A40" s="54">
        <f>'Alternative 1'!A39</f>
        <v>0</v>
      </c>
      <c r="B40" s="50" t="str">
        <f>'Alternative 1'!B39</f>
        <v>Mobilization</v>
      </c>
      <c r="C40" s="50">
        <f>'Alternative 1'!C39</f>
        <v>0.1</v>
      </c>
      <c r="D40" s="50">
        <f>'Alternative 1'!D39</f>
        <v>0</v>
      </c>
      <c r="E40" s="55">
        <f>'Alternative 1'!E39</f>
        <v>0</v>
      </c>
      <c r="F40" s="55">
        <f>'Alternative 1'!F39</f>
        <v>0</v>
      </c>
      <c r="G40" s="1"/>
      <c r="H40" s="1"/>
      <c r="I40" s="1"/>
      <c r="J40" s="1"/>
    </row>
    <row r="41" spans="1:10" s="2" customFormat="1" x14ac:dyDescent="0.45">
      <c r="A41" s="54">
        <f>'Alternative 1'!A40</f>
        <v>0</v>
      </c>
      <c r="B41" s="50" t="str">
        <f>'Alternative 1'!B40</f>
        <v>Total Construction Cost</v>
      </c>
      <c r="C41" s="50">
        <f>'Alternative 1'!C40</f>
        <v>0</v>
      </c>
      <c r="D41" s="50" t="str">
        <f>'Alternative 1'!D40</f>
        <v>=</v>
      </c>
      <c r="E41" s="55">
        <f>'Alternative 1'!E40</f>
        <v>0</v>
      </c>
      <c r="F41" s="55">
        <f>'Alternative 1'!F40</f>
        <v>0</v>
      </c>
      <c r="G41" s="47"/>
      <c r="H41" s="47"/>
      <c r="I41" s="47"/>
      <c r="J41" s="47"/>
    </row>
    <row r="42" spans="1:10" x14ac:dyDescent="0.45">
      <c r="A42" s="54">
        <f>'Alternative 1'!A41</f>
        <v>0</v>
      </c>
      <c r="B42" s="50">
        <f>'Alternative 1'!B41</f>
        <v>0</v>
      </c>
      <c r="C42" s="50">
        <f>'Alternative 1'!C41</f>
        <v>0</v>
      </c>
      <c r="D42" s="50">
        <f>'Alternative 1'!D41</f>
        <v>0</v>
      </c>
      <c r="E42" s="55">
        <f>'Alternative 1'!E41</f>
        <v>0</v>
      </c>
      <c r="F42" s="55">
        <f>'Alternative 1'!F41</f>
        <v>0</v>
      </c>
      <c r="G42" s="1"/>
      <c r="H42" s="1"/>
      <c r="I42" s="1"/>
      <c r="J42" s="1"/>
    </row>
    <row r="43" spans="1:10" x14ac:dyDescent="0.45">
      <c r="A43" s="54">
        <f>'Alternative 1'!A42</f>
        <v>0</v>
      </c>
      <c r="B43" s="50" t="str">
        <f>'Alternative 1'!B42</f>
        <v>Preliminary Engineering</v>
      </c>
      <c r="C43" s="50">
        <f>'Alternative 1'!C42</f>
        <v>0.14000000000000001</v>
      </c>
      <c r="D43" s="50">
        <f>'Alternative 1'!D42</f>
        <v>0</v>
      </c>
      <c r="E43" s="55">
        <f>'Alternative 1'!E42</f>
        <v>0</v>
      </c>
      <c r="F43" s="55">
        <f>'Alternative 1'!F42</f>
        <v>0</v>
      </c>
      <c r="G43" s="1"/>
      <c r="H43" s="1"/>
      <c r="I43" s="1"/>
      <c r="J43" s="1"/>
    </row>
    <row r="44" spans="1:10" x14ac:dyDescent="0.45">
      <c r="A44" s="54">
        <f>'Alternative 1'!A43</f>
        <v>0</v>
      </c>
      <c r="B44" s="50" t="str">
        <f>'Alternative 1'!B43</f>
        <v>Right of Way</v>
      </c>
      <c r="C44" s="50">
        <f>'Alternative 1'!C43</f>
        <v>0</v>
      </c>
      <c r="D44" s="50">
        <f>'Alternative 1'!D43</f>
        <v>0</v>
      </c>
      <c r="E44" s="55">
        <f>'Alternative 1'!E43</f>
        <v>25000</v>
      </c>
      <c r="F44" s="55">
        <f>'Alternative 1'!F43</f>
        <v>0</v>
      </c>
      <c r="G44" s="1"/>
      <c r="H44" s="1"/>
      <c r="I44" s="1"/>
      <c r="J44" s="1"/>
    </row>
    <row r="45" spans="1:10" x14ac:dyDescent="0.45">
      <c r="A45" s="54">
        <f>'Alternative 1'!A44</f>
        <v>0</v>
      </c>
      <c r="B45" s="50" t="str">
        <f>'Alternative 1'!B44</f>
        <v>Construction Engineering</v>
      </c>
      <c r="C45" s="50">
        <f>'Alternative 1'!C44</f>
        <v>0.1</v>
      </c>
      <c r="D45" s="50">
        <f>'Alternative 1'!D44</f>
        <v>0</v>
      </c>
      <c r="E45" s="55">
        <f>'Alternative 1'!E44</f>
        <v>0</v>
      </c>
      <c r="F45" s="55">
        <f>'Alternative 1'!F44</f>
        <v>0</v>
      </c>
      <c r="G45" s="1"/>
      <c r="H45" s="1"/>
      <c r="I45" s="1"/>
      <c r="J45" s="1"/>
    </row>
    <row r="46" spans="1:10" x14ac:dyDescent="0.45">
      <c r="A46" s="54" t="str">
        <f>'Alternative 1'!A45</f>
        <v xml:space="preserve">Other:  </v>
      </c>
      <c r="B46" s="50" t="str">
        <f>'Alternative 1'!B45</f>
        <v>[mitigation, incentives, contingency, etc. - replace or delete this text]</v>
      </c>
      <c r="C46" s="50">
        <f>'Alternative 1'!C45</f>
        <v>0</v>
      </c>
      <c r="D46" s="50">
        <f>'Alternative 1'!D45</f>
        <v>0</v>
      </c>
      <c r="E46" s="55">
        <f>'Alternative 1'!E45</f>
        <v>0</v>
      </c>
      <c r="F46" s="55">
        <f>'Alternative 1'!F45</f>
        <v>0</v>
      </c>
      <c r="G46" s="1"/>
      <c r="H46" s="1"/>
      <c r="I46" s="1"/>
      <c r="J46" s="1"/>
    </row>
    <row r="47" spans="1:10" x14ac:dyDescent="0.45">
      <c r="A47" s="54">
        <f>'Alternative 1'!A46</f>
        <v>0</v>
      </c>
      <c r="B47" s="50">
        <f>'Alternative 1'!B46</f>
        <v>0</v>
      </c>
      <c r="C47" s="50">
        <f>'Alternative 1'!C46</f>
        <v>0</v>
      </c>
      <c r="D47" s="50">
        <f>'Alternative 1'!D46</f>
        <v>0</v>
      </c>
      <c r="E47" s="55">
        <f>'Alternative 1'!E46</f>
        <v>0</v>
      </c>
      <c r="F47" s="55">
        <f>'Alternative 1'!F46</f>
        <v>0</v>
      </c>
    </row>
    <row r="48" spans="1:10" s="2" customFormat="1" x14ac:dyDescent="0.45">
      <c r="A48" s="54">
        <f>'Alternative 1'!A47</f>
        <v>0</v>
      </c>
      <c r="B48" s="50" t="str">
        <f>'Alternative 1'!B47</f>
        <v>Total Project Cost</v>
      </c>
      <c r="C48" s="50">
        <f>'Alternative 1'!C47</f>
        <v>0</v>
      </c>
      <c r="D48" s="50" t="str">
        <f>'Alternative 1'!D47</f>
        <v>=</v>
      </c>
      <c r="E48" s="55">
        <f>'Alternative 1'!E47</f>
        <v>25000</v>
      </c>
      <c r="F48" s="55">
        <f>'Alternative 1'!F47</f>
        <v>0</v>
      </c>
    </row>
    <row r="49" spans="1:6" x14ac:dyDescent="0.45">
      <c r="A49" s="54">
        <f>'Alternative 1'!A48</f>
        <v>0</v>
      </c>
      <c r="B49" s="50">
        <f>'Alternative 1'!B48</f>
        <v>0</v>
      </c>
      <c r="C49" s="50">
        <f>'Alternative 1'!C48</f>
        <v>0</v>
      </c>
      <c r="D49" s="50">
        <f>'Alternative 1'!D48</f>
        <v>0</v>
      </c>
      <c r="E49" s="55">
        <f>'Alternative 1'!E48</f>
        <v>0</v>
      </c>
      <c r="F49" s="55">
        <f>'Alternative 1'!F48</f>
        <v>0</v>
      </c>
    </row>
    <row r="50" spans="1:6" x14ac:dyDescent="0.45">
      <c r="A50" s="54">
        <f>'Alternative 1'!A49</f>
        <v>0</v>
      </c>
      <c r="B50" s="50">
        <f>'Alternative 1'!B49</f>
        <v>0</v>
      </c>
      <c r="C50" s="50">
        <f>'Alternative 1'!C49</f>
        <v>0</v>
      </c>
      <c r="D50" s="50">
        <f>'Alternative 1'!D49</f>
        <v>0</v>
      </c>
      <c r="E50" s="55">
        <f>'Alternative 1'!E49</f>
        <v>0</v>
      </c>
      <c r="F50" s="55">
        <f>'Alternative 1'!F49</f>
        <v>0</v>
      </c>
    </row>
    <row r="51" spans="1:6" x14ac:dyDescent="0.45">
      <c r="A51" s="54">
        <f>'Alternative 1'!A50</f>
        <v>0</v>
      </c>
      <c r="B51" s="50">
        <f>'Alternative 1'!B50</f>
        <v>0</v>
      </c>
      <c r="C51" s="50">
        <f>'Alternative 1'!C50</f>
        <v>0</v>
      </c>
      <c r="D51" s="50">
        <f>'Alternative 1'!D50</f>
        <v>0</v>
      </c>
      <c r="E51" s="55">
        <f>'Alternative 1'!E50</f>
        <v>0</v>
      </c>
      <c r="F51" s="55">
        <f>'Alternative 1'!F50</f>
        <v>0</v>
      </c>
    </row>
    <row r="52" spans="1:6" x14ac:dyDescent="0.45">
      <c r="A52" s="54">
        <f>'Alternative 1'!A51</f>
        <v>0</v>
      </c>
      <c r="B52" s="50">
        <f>'Alternative 1'!B51</f>
        <v>0</v>
      </c>
      <c r="C52" s="50">
        <f>'Alternative 1'!C51</f>
        <v>0</v>
      </c>
      <c r="D52" s="50">
        <f>'Alternative 1'!D51</f>
        <v>0</v>
      </c>
      <c r="E52" s="55">
        <f>'Alternative 1'!E51</f>
        <v>0</v>
      </c>
      <c r="F52" s="55">
        <f>'Alternative 1'!F51</f>
        <v>0</v>
      </c>
    </row>
    <row r="53" spans="1:6" x14ac:dyDescent="0.45">
      <c r="A53" s="54">
        <f>'Alternative 1'!A52</f>
        <v>0</v>
      </c>
      <c r="B53" s="50">
        <f>'Alternative 1'!B52</f>
        <v>0</v>
      </c>
      <c r="C53" s="50">
        <f>'Alternative 1'!C52</f>
        <v>0</v>
      </c>
      <c r="D53" s="50">
        <f>'Alternative 1'!D52</f>
        <v>0</v>
      </c>
      <c r="E53" s="55">
        <f>'Alternative 1'!E52</f>
        <v>0</v>
      </c>
      <c r="F53" s="55">
        <f>'Alternative 1'!F52</f>
        <v>0</v>
      </c>
    </row>
    <row r="54" spans="1:6" x14ac:dyDescent="0.45">
      <c r="A54" s="54">
        <f>'Alternative 1'!A53</f>
        <v>0</v>
      </c>
      <c r="B54" s="50">
        <f>'Alternative 1'!B53</f>
        <v>0</v>
      </c>
      <c r="C54" s="50">
        <f>'Alternative 1'!C53</f>
        <v>0</v>
      </c>
      <c r="D54" s="50">
        <f>'Alternative 1'!D53</f>
        <v>0</v>
      </c>
      <c r="E54" s="55">
        <f>'Alternative 1'!E53</f>
        <v>0</v>
      </c>
      <c r="F54" s="55">
        <f>'Alternative 1'!F53</f>
        <v>0</v>
      </c>
    </row>
    <row r="55" spans="1:6" x14ac:dyDescent="0.45">
      <c r="A55" s="54">
        <f>'Alternative 1'!A54</f>
        <v>0</v>
      </c>
      <c r="B55" s="50">
        <f>'Alternative 1'!B54</f>
        <v>0</v>
      </c>
      <c r="C55" s="50">
        <f>'Alternative 1'!C54</f>
        <v>0</v>
      </c>
      <c r="D55" s="50">
        <f>'Alternative 1'!D54</f>
        <v>0</v>
      </c>
      <c r="E55" s="55">
        <f>'Alternative 1'!E54</f>
        <v>0</v>
      </c>
      <c r="F55" s="55">
        <f>'Alternative 1'!F54</f>
        <v>0</v>
      </c>
    </row>
  </sheetData>
  <mergeCells count="1">
    <mergeCell ref="A1:F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11975-E46D-4950-A5C0-918CA8CE9ACA}">
  <dimension ref="A1:H47"/>
  <sheetViews>
    <sheetView zoomScaleNormal="100" workbookViewId="0">
      <selection activeCell="B1" sqref="B1"/>
    </sheetView>
  </sheetViews>
  <sheetFormatPr defaultColWidth="4.08203125" defaultRowHeight="14" x14ac:dyDescent="0.45"/>
  <cols>
    <col min="1" max="1" width="10.25" style="7" bestFit="1" customWidth="1"/>
    <col min="2" max="2" width="42" style="7" customWidth="1"/>
    <col min="3" max="3" width="7" style="16" bestFit="1" customWidth="1"/>
    <col min="4" max="4" width="3.75" style="7" bestFit="1" customWidth="1"/>
    <col min="5" max="5" width="11.33203125" style="8" bestFit="1" customWidth="1"/>
    <col min="6" max="6" width="10.58203125" style="8" customWidth="1"/>
    <col min="7" max="7" width="4.08203125" style="7"/>
    <col min="8" max="8" width="9.33203125" style="7" customWidth="1"/>
    <col min="9" max="16384" width="4.08203125" style="7"/>
  </cols>
  <sheetData>
    <row r="1" spans="1:8" ht="16" x14ac:dyDescent="0.45">
      <c r="A1" s="26" t="s">
        <v>7</v>
      </c>
      <c r="B1" s="27">
        <v>23567</v>
      </c>
      <c r="C1" s="28"/>
      <c r="D1" s="4"/>
      <c r="E1" s="29" t="s">
        <v>18</v>
      </c>
      <c r="F1" s="30">
        <v>45023</v>
      </c>
    </row>
    <row r="2" spans="1:8" ht="16" x14ac:dyDescent="0.45">
      <c r="A2" s="26" t="s">
        <v>16</v>
      </c>
      <c r="B2" s="32" t="s">
        <v>64</v>
      </c>
      <c r="C2" s="28"/>
      <c r="D2" s="4"/>
      <c r="E2" s="33"/>
      <c r="F2" s="33"/>
    </row>
    <row r="3" spans="1:8" ht="16" x14ac:dyDescent="0.45">
      <c r="A3" s="26"/>
      <c r="B3" s="34"/>
      <c r="C3" s="28"/>
      <c r="D3" s="4"/>
      <c r="E3" s="29" t="s">
        <v>17</v>
      </c>
      <c r="F3" s="35" t="s">
        <v>8</v>
      </c>
    </row>
    <row r="4" spans="1:8" ht="16" x14ac:dyDescent="0.45">
      <c r="A4" s="26" t="s">
        <v>19</v>
      </c>
      <c r="B4" s="67" t="s">
        <v>65</v>
      </c>
      <c r="C4" s="28"/>
      <c r="D4" s="4"/>
      <c r="E4" s="36"/>
      <c r="F4" s="36"/>
    </row>
    <row r="5" spans="1:8" ht="16" x14ac:dyDescent="0.45">
      <c r="A5" s="26"/>
      <c r="B5" s="67"/>
      <c r="C5" s="28"/>
      <c r="D5" s="4"/>
      <c r="E5" s="36"/>
      <c r="F5" s="36"/>
    </row>
    <row r="6" spans="1:8" ht="10" customHeight="1" x14ac:dyDescent="0.45">
      <c r="A6" s="6"/>
      <c r="B6" s="6"/>
      <c r="C6" s="5"/>
      <c r="D6" s="6"/>
      <c r="E6" s="9"/>
      <c r="F6" s="9"/>
    </row>
    <row r="7" spans="1:8" x14ac:dyDescent="0.45">
      <c r="A7" s="10" t="s">
        <v>10</v>
      </c>
      <c r="B7" s="11" t="s">
        <v>11</v>
      </c>
      <c r="C7" s="12" t="s">
        <v>12</v>
      </c>
      <c r="D7" s="11" t="s">
        <v>13</v>
      </c>
      <c r="E7" s="13" t="s">
        <v>14</v>
      </c>
      <c r="F7" s="13" t="s">
        <v>15</v>
      </c>
    </row>
    <row r="8" spans="1:8" x14ac:dyDescent="0.45">
      <c r="A8" s="14">
        <v>202.19</v>
      </c>
      <c r="B8" s="15" t="s">
        <v>42</v>
      </c>
      <c r="C8" s="16">
        <v>270</v>
      </c>
      <c r="D8" s="6" t="s">
        <v>40</v>
      </c>
      <c r="E8" s="17">
        <v>266.67</v>
      </c>
      <c r="F8" s="18">
        <f t="shared" ref="F8:F36" si="0">ROUND(C8*E8,0)</f>
        <v>72001</v>
      </c>
    </row>
    <row r="9" spans="1:8" x14ac:dyDescent="0.45">
      <c r="A9" s="14">
        <v>202.202</v>
      </c>
      <c r="B9" s="15" t="s">
        <v>43</v>
      </c>
      <c r="C9" s="16">
        <v>420</v>
      </c>
      <c r="D9" s="6" t="s">
        <v>0</v>
      </c>
      <c r="E9" s="17">
        <v>20</v>
      </c>
      <c r="F9" s="18">
        <f t="shared" si="0"/>
        <v>8400</v>
      </c>
    </row>
    <row r="10" spans="1:8" x14ac:dyDescent="0.45">
      <c r="A10" s="14">
        <v>203.2</v>
      </c>
      <c r="B10" s="15" t="s">
        <v>44</v>
      </c>
      <c r="C10" s="16">
        <v>720</v>
      </c>
      <c r="D10" s="6" t="s">
        <v>40</v>
      </c>
      <c r="E10" s="17">
        <v>32</v>
      </c>
      <c r="F10" s="18">
        <f t="shared" si="0"/>
        <v>23040</v>
      </c>
    </row>
    <row r="11" spans="1:8" x14ac:dyDescent="0.45">
      <c r="A11" s="14">
        <v>203.23179999999999</v>
      </c>
      <c r="B11" s="15" t="s">
        <v>45</v>
      </c>
      <c r="C11" s="16">
        <v>400</v>
      </c>
      <c r="D11" s="6" t="s">
        <v>41</v>
      </c>
      <c r="E11" s="17">
        <v>125</v>
      </c>
      <c r="F11" s="18">
        <f t="shared" si="0"/>
        <v>50000</v>
      </c>
    </row>
    <row r="12" spans="1:8" x14ac:dyDescent="0.45">
      <c r="A12" s="14">
        <v>203.25</v>
      </c>
      <c r="B12" s="15" t="s">
        <v>46</v>
      </c>
      <c r="C12" s="16">
        <v>730</v>
      </c>
      <c r="D12" s="6" t="s">
        <v>40</v>
      </c>
      <c r="E12" s="17">
        <v>39</v>
      </c>
      <c r="F12" s="18">
        <f t="shared" si="0"/>
        <v>28470</v>
      </c>
    </row>
    <row r="13" spans="1:8" x14ac:dyDescent="0.45">
      <c r="A13" s="14">
        <v>203.33</v>
      </c>
      <c r="B13" s="15" t="s">
        <v>47</v>
      </c>
      <c r="C13" s="16">
        <v>284</v>
      </c>
      <c r="D13" s="6" t="s">
        <v>40</v>
      </c>
      <c r="E13" s="17">
        <v>95</v>
      </c>
      <c r="F13" s="18">
        <f t="shared" si="0"/>
        <v>26980</v>
      </c>
      <c r="H13" s="19"/>
    </row>
    <row r="14" spans="1:8" x14ac:dyDescent="0.45">
      <c r="A14" s="14">
        <v>304.10000000000002</v>
      </c>
      <c r="B14" s="15" t="s">
        <v>48</v>
      </c>
      <c r="C14" s="16">
        <v>910</v>
      </c>
      <c r="D14" s="6" t="s">
        <v>40</v>
      </c>
      <c r="E14" s="17">
        <v>41</v>
      </c>
      <c r="F14" s="18">
        <f t="shared" si="0"/>
        <v>37310</v>
      </c>
    </row>
    <row r="15" spans="1:8" x14ac:dyDescent="0.45">
      <c r="A15" s="14">
        <v>403.20800000000003</v>
      </c>
      <c r="B15" s="15" t="s">
        <v>49</v>
      </c>
      <c r="C15" s="16">
        <v>169</v>
      </c>
      <c r="D15" s="6" t="s">
        <v>41</v>
      </c>
      <c r="E15" s="17">
        <v>295</v>
      </c>
      <c r="F15" s="18">
        <f>ROUND(C15*E15,0)</f>
        <v>49855</v>
      </c>
    </row>
    <row r="16" spans="1:8" x14ac:dyDescent="0.45">
      <c r="A16" s="14">
        <v>403.21300000000002</v>
      </c>
      <c r="B16" s="15" t="s">
        <v>50</v>
      </c>
      <c r="C16" s="16">
        <v>222</v>
      </c>
      <c r="D16" s="6" t="s">
        <v>41</v>
      </c>
      <c r="E16" s="17">
        <v>295</v>
      </c>
      <c r="F16" s="18">
        <f>ROUND(C16*E16,0)</f>
        <v>65490</v>
      </c>
    </row>
    <row r="17" spans="1:8" x14ac:dyDescent="0.45">
      <c r="A17" s="14">
        <v>461.13099999999997</v>
      </c>
      <c r="B17" s="15" t="s">
        <v>51</v>
      </c>
      <c r="C17" s="16">
        <v>120</v>
      </c>
      <c r="D17" s="6" t="s">
        <v>41</v>
      </c>
      <c r="E17" s="17">
        <v>290</v>
      </c>
      <c r="F17" s="18">
        <f>ROUND(C17*E17,0)</f>
        <v>34800</v>
      </c>
    </row>
    <row r="18" spans="1:8" x14ac:dyDescent="0.45">
      <c r="A18" s="14">
        <v>508.13</v>
      </c>
      <c r="B18" s="15" t="s">
        <v>52</v>
      </c>
      <c r="C18" s="16">
        <v>225</v>
      </c>
      <c r="D18" s="6" t="s">
        <v>0</v>
      </c>
      <c r="E18" s="17">
        <v>42.22</v>
      </c>
      <c r="F18" s="18">
        <f>ROUND(C18*E18,0)</f>
        <v>9500</v>
      </c>
    </row>
    <row r="19" spans="1:8" x14ac:dyDescent="0.45">
      <c r="A19" s="14">
        <v>510.1</v>
      </c>
      <c r="B19" s="15" t="s">
        <v>53</v>
      </c>
      <c r="C19" s="16">
        <v>1</v>
      </c>
      <c r="D19" s="6" t="s">
        <v>1</v>
      </c>
      <c r="E19" s="17">
        <v>185000</v>
      </c>
      <c r="F19" s="18">
        <f>ROUND(C19*E19,0)</f>
        <v>185000</v>
      </c>
      <c r="H19" s="19"/>
    </row>
    <row r="20" spans="1:8" x14ac:dyDescent="0.45">
      <c r="A20" s="14">
        <v>511.07</v>
      </c>
      <c r="B20" s="15" t="s">
        <v>54</v>
      </c>
      <c r="C20" s="16">
        <v>1</v>
      </c>
      <c r="D20" s="6" t="s">
        <v>1</v>
      </c>
      <c r="E20" s="17">
        <v>28000</v>
      </c>
      <c r="F20" s="18">
        <f t="shared" si="0"/>
        <v>28000</v>
      </c>
    </row>
    <row r="21" spans="1:8" x14ac:dyDescent="0.45">
      <c r="A21" s="14">
        <v>526.30100000000004</v>
      </c>
      <c r="B21" s="15" t="s">
        <v>4</v>
      </c>
      <c r="C21" s="16">
        <v>60</v>
      </c>
      <c r="D21" s="6" t="s">
        <v>5</v>
      </c>
      <c r="E21" s="17">
        <v>150</v>
      </c>
      <c r="F21" s="18">
        <f t="shared" si="0"/>
        <v>9000</v>
      </c>
    </row>
    <row r="22" spans="1:8" x14ac:dyDescent="0.45">
      <c r="A22" s="14">
        <v>527.34</v>
      </c>
      <c r="B22" s="15" t="s">
        <v>55</v>
      </c>
      <c r="C22" s="16">
        <v>2</v>
      </c>
      <c r="D22" s="6" t="s">
        <v>6</v>
      </c>
      <c r="E22" s="17">
        <v>3000</v>
      </c>
      <c r="F22" s="18">
        <f t="shared" si="0"/>
        <v>6000</v>
      </c>
    </row>
    <row r="23" spans="1:8" x14ac:dyDescent="0.45">
      <c r="A23" s="14">
        <v>534.71</v>
      </c>
      <c r="B23" s="15" t="s">
        <v>56</v>
      </c>
      <c r="C23" s="16">
        <v>364</v>
      </c>
      <c r="D23" s="6" t="s">
        <v>40</v>
      </c>
      <c r="E23" s="17">
        <v>1220.33</v>
      </c>
      <c r="F23" s="18">
        <f t="shared" si="0"/>
        <v>444200</v>
      </c>
    </row>
    <row r="24" spans="1:8" x14ac:dyDescent="0.45">
      <c r="A24" s="14">
        <v>606.13009999999997</v>
      </c>
      <c r="B24" s="15" t="s">
        <v>57</v>
      </c>
      <c r="C24" s="16">
        <v>400</v>
      </c>
      <c r="D24" s="6" t="s">
        <v>5</v>
      </c>
      <c r="E24" s="17">
        <v>40</v>
      </c>
      <c r="F24" s="18">
        <f t="shared" si="0"/>
        <v>16000</v>
      </c>
    </row>
    <row r="25" spans="1:8" x14ac:dyDescent="0.45">
      <c r="A25" s="14">
        <v>606.13049999999998</v>
      </c>
      <c r="B25" s="15" t="s">
        <v>58</v>
      </c>
      <c r="C25" s="16">
        <v>4</v>
      </c>
      <c r="D25" s="6" t="s">
        <v>2</v>
      </c>
      <c r="E25" s="17">
        <v>2500</v>
      </c>
      <c r="F25" s="18">
        <f t="shared" si="0"/>
        <v>10000</v>
      </c>
    </row>
    <row r="26" spans="1:8" x14ac:dyDescent="0.45">
      <c r="A26" s="14">
        <v>610.08000000000004</v>
      </c>
      <c r="B26" s="15" t="s">
        <v>59</v>
      </c>
      <c r="C26" s="16">
        <v>251</v>
      </c>
      <c r="D26" s="6" t="s">
        <v>40</v>
      </c>
      <c r="E26" s="17">
        <v>53</v>
      </c>
      <c r="F26" s="18">
        <f t="shared" si="0"/>
        <v>13303</v>
      </c>
    </row>
    <row r="27" spans="1:8" x14ac:dyDescent="0.45">
      <c r="A27" s="14">
        <v>610.16</v>
      </c>
      <c r="B27" s="15" t="s">
        <v>60</v>
      </c>
      <c r="C27" s="16">
        <v>32</v>
      </c>
      <c r="D27" s="6" t="s">
        <v>40</v>
      </c>
      <c r="E27" s="17">
        <v>75</v>
      </c>
      <c r="F27" s="18">
        <f t="shared" si="0"/>
        <v>2400</v>
      </c>
    </row>
    <row r="28" spans="1:8" x14ac:dyDescent="0.45">
      <c r="A28" s="14">
        <v>610.21</v>
      </c>
      <c r="B28" s="15" t="s">
        <v>61</v>
      </c>
      <c r="C28" s="16">
        <v>224</v>
      </c>
      <c r="D28" s="6" t="s">
        <v>40</v>
      </c>
      <c r="E28" s="17">
        <v>50</v>
      </c>
      <c r="F28" s="18">
        <f t="shared" si="0"/>
        <v>11200</v>
      </c>
    </row>
    <row r="29" spans="1:8" x14ac:dyDescent="0.45">
      <c r="A29" s="14">
        <v>610.21199999999999</v>
      </c>
      <c r="B29" s="15" t="s">
        <v>62</v>
      </c>
      <c r="C29" s="16">
        <v>44</v>
      </c>
      <c r="D29" s="6" t="s">
        <v>40</v>
      </c>
      <c r="E29" s="17">
        <v>98</v>
      </c>
      <c r="F29" s="18">
        <f t="shared" si="0"/>
        <v>4312</v>
      </c>
      <c r="H29" s="19"/>
    </row>
    <row r="30" spans="1:8" x14ac:dyDescent="0.45">
      <c r="A30" s="14">
        <v>643.72</v>
      </c>
      <c r="B30" s="15" t="s">
        <v>63</v>
      </c>
      <c r="C30" s="16">
        <v>1</v>
      </c>
      <c r="D30" s="6" t="s">
        <v>1</v>
      </c>
      <c r="E30" s="17">
        <v>14200</v>
      </c>
      <c r="F30" s="18">
        <f t="shared" si="0"/>
        <v>14200</v>
      </c>
      <c r="H30" s="19"/>
    </row>
    <row r="31" spans="1:8" x14ac:dyDescent="0.45">
      <c r="A31" s="14"/>
      <c r="B31" s="15"/>
      <c r="D31" s="6"/>
      <c r="E31" s="17"/>
      <c r="F31" s="18">
        <f t="shared" si="0"/>
        <v>0</v>
      </c>
    </row>
    <row r="32" spans="1:8" x14ac:dyDescent="0.45">
      <c r="A32" s="14"/>
      <c r="B32" s="15"/>
      <c r="D32" s="6"/>
      <c r="E32" s="17"/>
      <c r="F32" s="18">
        <f t="shared" si="0"/>
        <v>0</v>
      </c>
    </row>
    <row r="33" spans="1:6" x14ac:dyDescent="0.45">
      <c r="A33" s="14"/>
      <c r="B33" s="15"/>
      <c r="D33" s="6"/>
      <c r="E33" s="17"/>
      <c r="F33" s="18">
        <f t="shared" si="0"/>
        <v>0</v>
      </c>
    </row>
    <row r="34" spans="1:6" x14ac:dyDescent="0.45">
      <c r="A34" s="14"/>
      <c r="B34" s="15"/>
      <c r="D34" s="6"/>
      <c r="E34" s="17"/>
      <c r="F34" s="18">
        <f t="shared" si="0"/>
        <v>0</v>
      </c>
    </row>
    <row r="35" spans="1:6" x14ac:dyDescent="0.45">
      <c r="A35" s="14"/>
      <c r="B35" s="15"/>
      <c r="D35" s="6"/>
      <c r="E35" s="17"/>
      <c r="F35" s="18">
        <f t="shared" si="0"/>
        <v>0</v>
      </c>
    </row>
    <row r="36" spans="1:6" x14ac:dyDescent="0.45">
      <c r="A36" s="20"/>
      <c r="B36" s="21"/>
      <c r="C36" s="22"/>
      <c r="D36" s="23"/>
      <c r="E36" s="24"/>
      <c r="F36" s="25">
        <f t="shared" si="0"/>
        <v>0</v>
      </c>
    </row>
    <row r="37" spans="1:6" ht="16" x14ac:dyDescent="0.45">
      <c r="A37" s="31"/>
      <c r="B37" s="37" t="s">
        <v>27</v>
      </c>
      <c r="C37" s="38" t="s">
        <v>28</v>
      </c>
      <c r="D37" s="31"/>
      <c r="E37" s="73">
        <f>IF(C37="N/A",0,MROUND(C37*SUM(F8:F36),5000))</f>
        <v>0</v>
      </c>
      <c r="F37" s="73"/>
    </row>
    <row r="38" spans="1:6" ht="16" x14ac:dyDescent="0.45">
      <c r="A38" s="31"/>
      <c r="B38" s="37" t="s">
        <v>26</v>
      </c>
      <c r="C38" s="38">
        <v>0.15</v>
      </c>
      <c r="D38" s="31"/>
      <c r="E38" s="73">
        <f>IF(C38="N/A",0,MROUND(C38*SUM(F8:F36),5000))</f>
        <v>170000</v>
      </c>
      <c r="F38" s="73"/>
    </row>
    <row r="39" spans="1:6" ht="16" x14ac:dyDescent="0.45">
      <c r="A39" s="31"/>
      <c r="B39" s="37" t="s">
        <v>3</v>
      </c>
      <c r="C39" s="38">
        <v>0.1</v>
      </c>
      <c r="D39" s="31"/>
      <c r="E39" s="73">
        <f>IF(C39="N/A",0,MROUND(C39*SUM(F8:F36),5000))</f>
        <v>115000</v>
      </c>
      <c r="F39" s="73"/>
    </row>
    <row r="40" spans="1:6" s="43" customFormat="1" ht="16.5" x14ac:dyDescent="0.45">
      <c r="B40" s="70" t="s">
        <v>25</v>
      </c>
      <c r="C40" s="70"/>
      <c r="D40" s="44" t="s">
        <v>9</v>
      </c>
      <c r="E40" s="71">
        <f>ROUNDUP(SUM(F8:F36)+SUM(E37:F39),-4)</f>
        <v>1440000</v>
      </c>
      <c r="F40" s="71"/>
    </row>
    <row r="41" spans="1:6" ht="10" customHeight="1" x14ac:dyDescent="0.45">
      <c r="A41" s="39"/>
      <c r="B41" s="39"/>
      <c r="C41" s="40"/>
      <c r="D41" s="39"/>
      <c r="E41" s="75"/>
      <c r="F41" s="75"/>
    </row>
    <row r="42" spans="1:6" ht="16" x14ac:dyDescent="0.45">
      <c r="A42" s="31"/>
      <c r="B42" s="37" t="s">
        <v>21</v>
      </c>
      <c r="C42" s="38">
        <v>0.14000000000000001</v>
      </c>
      <c r="D42" s="31"/>
      <c r="E42" s="76">
        <f>IF(C42="N/A",0,MROUND(C42*E40,5000))</f>
        <v>200000</v>
      </c>
      <c r="F42" s="76"/>
    </row>
    <row r="43" spans="1:6" ht="16" x14ac:dyDescent="0.45">
      <c r="A43" s="31"/>
      <c r="B43" s="37" t="s">
        <v>22</v>
      </c>
      <c r="C43" s="41"/>
      <c r="D43" s="31"/>
      <c r="E43" s="76">
        <v>25000</v>
      </c>
      <c r="F43" s="76"/>
    </row>
    <row r="44" spans="1:6" ht="16" x14ac:dyDescent="0.45">
      <c r="A44" s="31"/>
      <c r="B44" s="37" t="s">
        <v>23</v>
      </c>
      <c r="C44" s="38">
        <v>0.1</v>
      </c>
      <c r="D44" s="31"/>
      <c r="E44" s="76">
        <f>IF(C44="N/A",0,MROUND(C44*E40,5000))</f>
        <v>145000</v>
      </c>
      <c r="F44" s="76"/>
    </row>
    <row r="45" spans="1:6" ht="16" x14ac:dyDescent="0.45">
      <c r="A45" s="42" t="s">
        <v>24</v>
      </c>
      <c r="B45" s="31"/>
      <c r="C45" s="38"/>
      <c r="D45" s="31"/>
      <c r="E45" s="76">
        <v>0</v>
      </c>
      <c r="F45" s="76"/>
    </row>
    <row r="46" spans="1:6" ht="10" customHeight="1" x14ac:dyDescent="0.45">
      <c r="A46" s="31"/>
      <c r="B46" s="31"/>
      <c r="C46" s="41"/>
      <c r="D46" s="31"/>
      <c r="E46" s="74"/>
      <c r="F46" s="74"/>
    </row>
    <row r="47" spans="1:6" s="43" customFormat="1" ht="16.5" x14ac:dyDescent="0.45">
      <c r="A47" s="45"/>
      <c r="B47" s="69" t="s">
        <v>20</v>
      </c>
      <c r="C47" s="69"/>
      <c r="D47" s="46" t="s">
        <v>9</v>
      </c>
      <c r="E47" s="68">
        <f>SUM(E40,E42:F45)</f>
        <v>1810000</v>
      </c>
      <c r="F47" s="68"/>
    </row>
  </sheetData>
  <mergeCells count="14">
    <mergeCell ref="B47:C47"/>
    <mergeCell ref="E47:F47"/>
    <mergeCell ref="E41:F41"/>
    <mergeCell ref="E42:F42"/>
    <mergeCell ref="E43:F43"/>
    <mergeCell ref="E44:F44"/>
    <mergeCell ref="E45:F45"/>
    <mergeCell ref="E46:F46"/>
    <mergeCell ref="B4:B5"/>
    <mergeCell ref="E37:F37"/>
    <mergeCell ref="E38:F38"/>
    <mergeCell ref="E39:F39"/>
    <mergeCell ref="B40:C40"/>
    <mergeCell ref="E40:F40"/>
  </mergeCells>
  <pageMargins left="0.7" right="0.7" top="0.75" bottom="0.75" header="0.3" footer="0.2"/>
  <pageSetup fitToWidth="0" fitToHeight="0" orientation="portrait" r:id="rId1"/>
  <headerFooter>
    <oddHeader>&amp;C&amp;"Segoe UI,Bold"&amp;14&amp;A</oddHeader>
    <oddFooter xml:space="preserve">&amp;C&amp;P of &amp;N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B6D10452B3C140AD78CB361C8521BB" ma:contentTypeVersion="14" ma:contentTypeDescription="Create a new document." ma:contentTypeScope="" ma:versionID="35078d228636523a0d3c90ecd65be8c6">
  <xsd:schema xmlns:xsd="http://www.w3.org/2001/XMLSchema" xmlns:xs="http://www.w3.org/2001/XMLSchema" xmlns:p="http://schemas.microsoft.com/office/2006/metadata/properties" xmlns:ns2="f2504363-5ef8-426c-bff7-6d35b5990f98" xmlns:ns3="84c01c9a-618d-4c42-99a5-20629369116a" targetNamespace="http://schemas.microsoft.com/office/2006/metadata/properties" ma:root="true" ma:fieldsID="a60b107f15908e51619a6f79a0945731" ns2:_="" ns3:_="">
    <xsd:import namespace="f2504363-5ef8-426c-bff7-6d35b5990f98"/>
    <xsd:import namespace="84c01c9a-618d-4c42-99a5-20629369116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504363-5ef8-426c-bff7-6d35b5990f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e407dca-7e10-41d8-9780-494ed3966f6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4c01c9a-618d-4c42-99a5-20629369116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a1223fe-0d6f-4a18-a837-7e29f6c4c838}" ma:internalName="TaxCatchAll" ma:showField="CatchAllData" ma:web="84c01c9a-618d-4c42-99a5-2062936911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4c01c9a-618d-4c42-99a5-20629369116a" xsi:nil="true"/>
    <lcf76f155ced4ddcb4097134ff3c332f xmlns="f2504363-5ef8-426c-bff7-6d35b5990f9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B0C670-8DB5-45B6-9876-305CA42B55ED}">
  <ds:schemaRefs>
    <ds:schemaRef ds:uri="http://schemas.microsoft.com/sharepoint/v3/contenttype/forms"/>
  </ds:schemaRefs>
</ds:datastoreItem>
</file>

<file path=customXml/itemProps2.xml><?xml version="1.0" encoding="utf-8"?>
<ds:datastoreItem xmlns:ds="http://schemas.openxmlformats.org/officeDocument/2006/customXml" ds:itemID="{89505DD4-8295-453F-9139-8D53E6F2FF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504363-5ef8-426c-bff7-6d35b5990f98"/>
    <ds:schemaRef ds:uri="84c01c9a-618d-4c42-99a5-2062936911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B392CA-2051-452C-BBB2-3A7448EF3322}">
  <ds:schemaRefs>
    <ds:schemaRef ds:uri="http://purl.org/dc/elements/1.1/"/>
    <ds:schemaRef ds:uri="http://schemas.openxmlformats.org/package/2006/metadata/core-properties"/>
    <ds:schemaRef ds:uri="http://purl.org/dc/terms/"/>
    <ds:schemaRef ds:uri="84c01c9a-618d-4c42-99a5-20629369116a"/>
    <ds:schemaRef ds:uri="http://schemas.microsoft.com/office/2006/documentManagement/types"/>
    <ds:schemaRef ds:uri="http://schemas.microsoft.com/office/2006/metadata/properties"/>
    <ds:schemaRef ds:uri="f2504363-5ef8-426c-bff7-6d35b5990f98"/>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Alternative 1</vt:lpstr>
      <vt:lpstr>Instructions</vt:lpstr>
      <vt:lpstr>Backup Information</vt:lpstr>
      <vt:lpstr>Filled Out Example</vt:lpstr>
      <vt:lpstr>'Alternative 1'!Print_Titles</vt:lpstr>
      <vt:lpstr>'Filled Out Example'!Print_Titles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Hasbrouck, Joshua P</dc:creator>
  <cp:lastModifiedBy>Hasbrouck, Joshua P</cp:lastModifiedBy>
  <cp:lastPrinted>2023-04-07T20:10:34Z</cp:lastPrinted>
  <dcterms:created xsi:type="dcterms:W3CDTF">2022-09-02T17:21:56Z</dcterms:created>
  <dcterms:modified xsi:type="dcterms:W3CDTF">2025-11-14T19:03:24Z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0x01010064B6D10452B3C140AD78CB361C8521BB</vt:lpwstr>
  </property>
  <property fmtid="{D5CDD505-2E9C-101B-9397-08002B2CF9AE}" pid="3" name="MediaServiceImageTags">
    <vt:lpwstr/>
  </property>
</Properties>
</file>